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T:\Servicing Calculations\External Master\"/>
    </mc:Choice>
  </mc:AlternateContent>
  <xr:revisionPtr revIDLastSave="0" documentId="13_ncr:1_{F6B62925-2B4B-483B-9061-E3340AD84395}" xr6:coauthVersionLast="47" xr6:coauthVersionMax="47" xr10:uidLastSave="{00000000-0000-0000-0000-000000000000}"/>
  <workbookProtection workbookAlgorithmName="SHA-512" workbookHashValue="QyG/LNbSGoq/givq1lwGifohQwoA9nPD/3epmwbmZcVJXKnp3nvWreVYcC4yDxzdl9zb1dmQ4E/Xa2T257NJjw==" workbookSaltValue="fwP6amP9MDJqQcb8H4GWNw==" workbookSpinCount="100000" lockStructure="1"/>
  <bookViews>
    <workbookView xWindow="-120" yWindow="-120" windowWidth="20730" windowHeight="11160" xr2:uid="{F00C9EBB-5DAB-4A2D-943A-2FB32D65C25F}"/>
  </bookViews>
  <sheets>
    <sheet name="Residential NSR Calculator" sheetId="3" r:id="rId1"/>
    <sheet name="HEM Drop In Tables" sheetId="10" state="hidden" r:id="rId2"/>
  </sheets>
  <definedNames>
    <definedName name="AllLogos">#REF!</definedName>
    <definedName name="Branding">#REF!</definedName>
    <definedName name="CalculatorType">#REF!</definedName>
    <definedName name="ComBranding">#REF!</definedName>
    <definedName name="ComLogoLocation">#REF!</definedName>
    <definedName name="ComLogoLookup">INDEX(AllLogos, MATCH(ComBranding,LogoNames,0))</definedName>
    <definedName name="ComSMSFLogoNames">#REF!</definedName>
    <definedName name="ComSMSFLogos">#REF!</definedName>
    <definedName name="ComVersion">#REF!</definedName>
    <definedName name="FeeBranding">#REF!</definedName>
    <definedName name="FeeLogoLocation">#REF!</definedName>
    <definedName name="FeeLogoLookup">INDEX(AllLogos, MATCH(FeeBranding,LogoNames,0))</definedName>
    <definedName name="FeeVersion">#REF!</definedName>
    <definedName name="GST">#REF!</definedName>
    <definedName name="HEMVersion">'Residential NSR Calculator'!$AC$4</definedName>
    <definedName name="LogoNames">#REF!</definedName>
    <definedName name="LogoTable">#REF!</definedName>
    <definedName name="PPBranding">#REF!</definedName>
    <definedName name="PPLogoLookup">INDEX(AllLogos, MATCH(PPBranding,LogoNames,0))</definedName>
    <definedName name="PPVersion">#REF!</definedName>
    <definedName name="_xlnm.Print_Area" localSheetId="0">'Residential NSR Calculator'!$A$1:$Y$68</definedName>
    <definedName name="ProLogoLocation">#REF!</definedName>
    <definedName name="ResiBranding">'Residential NSR Calculator'!$AC$2</definedName>
    <definedName name="ResiLogoLookup">INDEX(AllLogos, MATCH(ResiBranding,LogoNames,0))</definedName>
    <definedName name="ResiVersion">'Residential NSR Calculator'!$AC$3</definedName>
    <definedName name="ResLogoLocation">'Residential NSR Calculator'!$B$34</definedName>
    <definedName name="SaveFileName">#REF!</definedName>
    <definedName name="ScrollUpCell">'Residential NSR Calculator'!$A$5</definedName>
    <definedName name="SheetsToInclude">#REF!</definedName>
    <definedName name="SMSF">#REF!</definedName>
    <definedName name="SMSFBranding">#REF!</definedName>
    <definedName name="SMSFLogolocation2">#REF!</definedName>
    <definedName name="SMSFLogoLookup">INDEX(AllLogos, MATCH(SMSFBranding,LogoNames,0))</definedName>
    <definedName name="SMSFLogoNames">#REF!</definedName>
    <definedName name="SMSFLogos">#REF!</definedName>
    <definedName name="SMSFLogoTable">#REF!</definedName>
    <definedName name="SMSFVersion">#REF!</definedName>
    <definedName name="SMSLogoLocation">#REF!</definedName>
    <definedName name="WALEBranding">#REF!</definedName>
    <definedName name="WALELogoLookup">INDEX(AllLogos, MATCH(WALEBranding,LogoNames,0))</definedName>
    <definedName name="WALEVersion">#REF!</definedName>
    <definedName name="WALLogoLocation">#REF!</definedName>
    <definedName name="Whitelabels">#REF!</definedName>
    <definedName name="wrn.ca." hidden="1">{#N/A,#N/A,FALSE,"spread1";#N/A,#N/A,FALSE,"Cover";#N/A,#N/A,FALSE,"Summary";#N/A,#N/A,FALSE,"C&amp;C";#N/A,#N/A,FALSE,"spread2"}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961" i="3" l="1"/>
  <c r="AI2961" i="3"/>
  <c r="AJ2960" i="3"/>
  <c r="AI2960" i="3"/>
  <c r="AJ2959" i="3"/>
  <c r="AI2959" i="3"/>
  <c r="AJ2958" i="3"/>
  <c r="AI2958" i="3"/>
  <c r="AJ2957" i="3"/>
  <c r="AI2957" i="3"/>
  <c r="AJ2956" i="3"/>
  <c r="AI2956" i="3"/>
  <c r="AJ2955" i="3"/>
  <c r="AI2955" i="3"/>
  <c r="AJ2954" i="3"/>
  <c r="AI2954" i="3"/>
  <c r="AJ2953" i="3"/>
  <c r="AI2953" i="3"/>
  <c r="AJ2952" i="3"/>
  <c r="AI2952" i="3"/>
  <c r="AJ2951" i="3"/>
  <c r="AI2951" i="3"/>
  <c r="AJ2950" i="3"/>
  <c r="AI2950" i="3"/>
  <c r="AJ2949" i="3"/>
  <c r="AI2949" i="3"/>
  <c r="AJ2948" i="3"/>
  <c r="AI2948" i="3"/>
  <c r="AJ2947" i="3"/>
  <c r="AI2947" i="3"/>
  <c r="AJ2946" i="3"/>
  <c r="AI2946" i="3"/>
  <c r="AJ2945" i="3"/>
  <c r="AI2945" i="3"/>
  <c r="AJ2944" i="3"/>
  <c r="AI2944" i="3"/>
  <c r="AJ2943" i="3"/>
  <c r="AI2943" i="3"/>
  <c r="AJ2942" i="3"/>
  <c r="AI2942" i="3"/>
  <c r="AJ2941" i="3"/>
  <c r="AI2941" i="3"/>
  <c r="AJ2940" i="3"/>
  <c r="AI2940" i="3"/>
  <c r="AJ2939" i="3"/>
  <c r="AI2939" i="3"/>
  <c r="AJ2938" i="3"/>
  <c r="AI2938" i="3"/>
  <c r="AJ2937" i="3"/>
  <c r="AI2937" i="3"/>
  <c r="AJ2936" i="3"/>
  <c r="AI2936" i="3"/>
  <c r="AJ2935" i="3"/>
  <c r="AI2935" i="3"/>
  <c r="AJ2934" i="3"/>
  <c r="AI2934" i="3"/>
  <c r="AJ2933" i="3"/>
  <c r="AI2933" i="3"/>
  <c r="AJ2932" i="3"/>
  <c r="AI2932" i="3"/>
  <c r="AJ2931" i="3"/>
  <c r="AI2931" i="3"/>
  <c r="AJ2930" i="3"/>
  <c r="AI2930" i="3"/>
  <c r="AJ2929" i="3"/>
  <c r="AI2929" i="3"/>
  <c r="AJ2928" i="3"/>
  <c r="AI2928" i="3"/>
  <c r="AJ2927" i="3"/>
  <c r="AI2927" i="3"/>
  <c r="AJ2926" i="3"/>
  <c r="AI2926" i="3"/>
  <c r="AJ2925" i="3"/>
  <c r="AI2925" i="3"/>
  <c r="AJ2924" i="3"/>
  <c r="AI2924" i="3"/>
  <c r="AJ2923" i="3"/>
  <c r="AI2923" i="3"/>
  <c r="AJ2922" i="3"/>
  <c r="AI2922" i="3"/>
  <c r="AJ2921" i="3"/>
  <c r="AI2921" i="3"/>
  <c r="AJ2920" i="3"/>
  <c r="AI2920" i="3"/>
  <c r="AJ2919" i="3"/>
  <c r="AI2919" i="3"/>
  <c r="AJ2918" i="3"/>
  <c r="AI2918" i="3"/>
  <c r="AJ2917" i="3"/>
  <c r="AI2917" i="3"/>
  <c r="AJ2916" i="3"/>
  <c r="AI2916" i="3"/>
  <c r="AJ2915" i="3"/>
  <c r="AI2915" i="3"/>
  <c r="AJ2914" i="3"/>
  <c r="AI2914" i="3"/>
  <c r="AJ2913" i="3"/>
  <c r="AI2913" i="3"/>
  <c r="AJ2912" i="3"/>
  <c r="AI2912" i="3"/>
  <c r="AJ2911" i="3"/>
  <c r="AI2911" i="3"/>
  <c r="AJ2910" i="3"/>
  <c r="AI2910" i="3"/>
  <c r="AJ2909" i="3"/>
  <c r="AI2909" i="3"/>
  <c r="AJ2908" i="3"/>
  <c r="AI2908" i="3"/>
  <c r="AJ2907" i="3"/>
  <c r="AI2907" i="3"/>
  <c r="AJ2906" i="3"/>
  <c r="AI2906" i="3"/>
  <c r="AJ2905" i="3"/>
  <c r="AI2905" i="3"/>
  <c r="AJ2904" i="3"/>
  <c r="AI2904" i="3"/>
  <c r="AJ2903" i="3"/>
  <c r="AI2903" i="3"/>
  <c r="AJ2902" i="3"/>
  <c r="AI2902" i="3"/>
  <c r="AJ2901" i="3"/>
  <c r="AI2901" i="3"/>
  <c r="AJ2900" i="3"/>
  <c r="AI2900" i="3"/>
  <c r="AJ2899" i="3"/>
  <c r="AI2899" i="3"/>
  <c r="AJ2898" i="3"/>
  <c r="AI2898" i="3"/>
  <c r="AJ2897" i="3"/>
  <c r="AI2897" i="3"/>
  <c r="AJ2896" i="3"/>
  <c r="AI2896" i="3"/>
  <c r="AJ2895" i="3"/>
  <c r="AI2895" i="3"/>
  <c r="AJ2894" i="3"/>
  <c r="AI2894" i="3"/>
  <c r="AJ2893" i="3"/>
  <c r="AI2893" i="3"/>
  <c r="AJ2892" i="3"/>
  <c r="AI2892" i="3"/>
  <c r="AJ2891" i="3"/>
  <c r="AI2891" i="3"/>
  <c r="AJ2890" i="3"/>
  <c r="AI2890" i="3"/>
  <c r="AJ2889" i="3"/>
  <c r="AI2889" i="3"/>
  <c r="AJ2888" i="3"/>
  <c r="AI2888" i="3"/>
  <c r="AJ2887" i="3"/>
  <c r="AI2887" i="3"/>
  <c r="AJ2886" i="3"/>
  <c r="AI2886" i="3"/>
  <c r="AJ2885" i="3"/>
  <c r="AI2885" i="3"/>
  <c r="AJ2884" i="3"/>
  <c r="AI2884" i="3"/>
  <c r="AJ2883" i="3"/>
  <c r="AI2883" i="3"/>
  <c r="AJ2882" i="3"/>
  <c r="AI2882" i="3"/>
  <c r="AJ2881" i="3"/>
  <c r="AI2881" i="3"/>
  <c r="AJ2880" i="3"/>
  <c r="AI2880" i="3"/>
  <c r="AJ2879" i="3"/>
  <c r="AI2879" i="3"/>
  <c r="AJ2878" i="3"/>
  <c r="AI2878" i="3"/>
  <c r="AJ2877" i="3"/>
  <c r="AI2877" i="3"/>
  <c r="AJ2876" i="3"/>
  <c r="AI2876" i="3"/>
  <c r="AJ2875" i="3"/>
  <c r="AI2875" i="3"/>
  <c r="AJ2874" i="3"/>
  <c r="AI2874" i="3"/>
  <c r="AJ2873" i="3"/>
  <c r="AI2873" i="3"/>
  <c r="AJ2872" i="3"/>
  <c r="AI2872" i="3"/>
  <c r="AJ2871" i="3"/>
  <c r="AI2871" i="3"/>
  <c r="AJ2870" i="3"/>
  <c r="AI2870" i="3"/>
  <c r="AJ2869" i="3"/>
  <c r="AI2869" i="3"/>
  <c r="AJ2868" i="3"/>
  <c r="AI2868" i="3"/>
  <c r="AJ2867" i="3"/>
  <c r="AI2867" i="3"/>
  <c r="AJ2866" i="3"/>
  <c r="AI2866" i="3"/>
  <c r="AJ2865" i="3"/>
  <c r="AI2865" i="3"/>
  <c r="AJ2864" i="3"/>
  <c r="AI2864" i="3"/>
  <c r="AJ2863" i="3"/>
  <c r="AI2863" i="3"/>
  <c r="AJ2862" i="3"/>
  <c r="AI2862" i="3"/>
  <c r="AJ2861" i="3"/>
  <c r="AI2861" i="3"/>
  <c r="AJ2860" i="3"/>
  <c r="AI2860" i="3"/>
  <c r="AJ2859" i="3"/>
  <c r="AI2859" i="3"/>
  <c r="AJ2858" i="3"/>
  <c r="AI2858" i="3"/>
  <c r="AJ2857" i="3"/>
  <c r="AI2857" i="3"/>
  <c r="AJ2856" i="3"/>
  <c r="AI2856" i="3"/>
  <c r="AJ2855" i="3"/>
  <c r="AI2855" i="3"/>
  <c r="AJ2854" i="3"/>
  <c r="AI2854" i="3"/>
  <c r="AJ2853" i="3"/>
  <c r="AI2853" i="3"/>
  <c r="AJ2852" i="3"/>
  <c r="AI2852" i="3"/>
  <c r="AJ2851" i="3"/>
  <c r="AI2851" i="3"/>
  <c r="AJ2850" i="3"/>
  <c r="AI2850" i="3"/>
  <c r="AJ2849" i="3"/>
  <c r="AI2849" i="3"/>
  <c r="AJ2848" i="3"/>
  <c r="AI2848" i="3"/>
  <c r="AJ2847" i="3"/>
  <c r="AI2847" i="3"/>
  <c r="AJ2846" i="3"/>
  <c r="AI2846" i="3"/>
  <c r="AJ2845" i="3"/>
  <c r="AI2845" i="3"/>
  <c r="AJ2844" i="3"/>
  <c r="AI2844" i="3"/>
  <c r="AJ2843" i="3"/>
  <c r="AI2843" i="3"/>
  <c r="AJ2842" i="3"/>
  <c r="AI2842" i="3"/>
  <c r="AJ2841" i="3"/>
  <c r="AI2841" i="3"/>
  <c r="AJ2840" i="3"/>
  <c r="AI2840" i="3"/>
  <c r="AJ2839" i="3"/>
  <c r="AI2839" i="3"/>
  <c r="AJ2838" i="3"/>
  <c r="AI2838" i="3"/>
  <c r="AJ2837" i="3"/>
  <c r="AI2837" i="3"/>
  <c r="AJ2836" i="3"/>
  <c r="AI2836" i="3"/>
  <c r="AJ2835" i="3"/>
  <c r="AI2835" i="3"/>
  <c r="AJ2834" i="3"/>
  <c r="AI2834" i="3"/>
  <c r="AJ2833" i="3"/>
  <c r="AI2833" i="3"/>
  <c r="AJ2832" i="3"/>
  <c r="AI2832" i="3"/>
  <c r="AJ2831" i="3"/>
  <c r="AI2831" i="3"/>
  <c r="AJ2830" i="3"/>
  <c r="AI2830" i="3"/>
  <c r="AJ2829" i="3"/>
  <c r="AI2829" i="3"/>
  <c r="AJ2828" i="3"/>
  <c r="AI2828" i="3"/>
  <c r="AJ2827" i="3"/>
  <c r="AI2827" i="3"/>
  <c r="AJ2826" i="3"/>
  <c r="AI2826" i="3"/>
  <c r="AJ2825" i="3"/>
  <c r="AI2825" i="3"/>
  <c r="AJ2824" i="3"/>
  <c r="AI2824" i="3"/>
  <c r="AJ2823" i="3"/>
  <c r="AI2823" i="3"/>
  <c r="AJ2822" i="3"/>
  <c r="AI2822" i="3"/>
  <c r="AJ2821" i="3"/>
  <c r="AI2821" i="3"/>
  <c r="AJ2820" i="3"/>
  <c r="AI2820" i="3"/>
  <c r="AJ2819" i="3"/>
  <c r="AI2819" i="3"/>
  <c r="AJ2818" i="3"/>
  <c r="AI2818" i="3"/>
  <c r="AJ2817" i="3"/>
  <c r="AI2817" i="3"/>
  <c r="AJ2816" i="3"/>
  <c r="AI2816" i="3"/>
  <c r="AJ2815" i="3"/>
  <c r="AI2815" i="3"/>
  <c r="AJ2814" i="3"/>
  <c r="AI2814" i="3"/>
  <c r="AJ2813" i="3"/>
  <c r="AI2813" i="3"/>
  <c r="AJ2812" i="3"/>
  <c r="AI2812" i="3"/>
  <c r="AJ2811" i="3"/>
  <c r="AI2811" i="3"/>
  <c r="AJ2810" i="3"/>
  <c r="AI2810" i="3"/>
  <c r="AJ2809" i="3"/>
  <c r="AI2809" i="3"/>
  <c r="AJ2808" i="3"/>
  <c r="AI2808" i="3"/>
  <c r="AJ2807" i="3"/>
  <c r="AI2807" i="3"/>
  <c r="AJ2806" i="3"/>
  <c r="AI2806" i="3"/>
  <c r="AJ2805" i="3"/>
  <c r="AI2805" i="3"/>
  <c r="AJ2804" i="3"/>
  <c r="AI2804" i="3"/>
  <c r="AJ2803" i="3"/>
  <c r="AI2803" i="3"/>
  <c r="AJ2802" i="3"/>
  <c r="AI2802" i="3"/>
  <c r="AJ2801" i="3"/>
  <c r="AI2801" i="3"/>
  <c r="AJ2800" i="3"/>
  <c r="AI2800" i="3"/>
  <c r="AJ2799" i="3"/>
  <c r="AI2799" i="3"/>
  <c r="AJ2798" i="3"/>
  <c r="AI2798" i="3"/>
  <c r="AJ2797" i="3"/>
  <c r="AI2797" i="3"/>
  <c r="AJ2796" i="3"/>
  <c r="AI2796" i="3"/>
  <c r="AJ2795" i="3"/>
  <c r="AI2795" i="3"/>
  <c r="AJ2794" i="3"/>
  <c r="AI2794" i="3"/>
  <c r="AJ2793" i="3"/>
  <c r="AI2793" i="3"/>
  <c r="AJ2792" i="3"/>
  <c r="AI2792" i="3"/>
  <c r="AJ2791" i="3"/>
  <c r="AI2791" i="3"/>
  <c r="AJ2790" i="3"/>
  <c r="AI2790" i="3"/>
  <c r="AJ2789" i="3"/>
  <c r="AI2789" i="3"/>
  <c r="AJ2788" i="3"/>
  <c r="AI2788" i="3"/>
  <c r="AJ2787" i="3"/>
  <c r="AI2787" i="3"/>
  <c r="AJ2786" i="3"/>
  <c r="AI2786" i="3"/>
  <c r="AJ2785" i="3"/>
  <c r="AI2785" i="3"/>
  <c r="AJ2784" i="3"/>
  <c r="AI2784" i="3"/>
  <c r="AJ2783" i="3"/>
  <c r="AI2783" i="3"/>
  <c r="AJ2782" i="3"/>
  <c r="AI2782" i="3"/>
  <c r="AJ2781" i="3"/>
  <c r="AI2781" i="3"/>
  <c r="AJ2780" i="3"/>
  <c r="AI2780" i="3"/>
  <c r="AJ2779" i="3"/>
  <c r="AI2779" i="3"/>
  <c r="AJ2778" i="3"/>
  <c r="AI2778" i="3"/>
  <c r="AJ2777" i="3"/>
  <c r="AI2777" i="3"/>
  <c r="AJ2776" i="3"/>
  <c r="AI2776" i="3"/>
  <c r="AJ2775" i="3"/>
  <c r="AI2775" i="3"/>
  <c r="AJ2774" i="3"/>
  <c r="AI2774" i="3"/>
  <c r="AJ2773" i="3"/>
  <c r="AI2773" i="3"/>
  <c r="AJ2772" i="3"/>
  <c r="AI2772" i="3"/>
  <c r="AJ2771" i="3"/>
  <c r="AI2771" i="3"/>
  <c r="AJ2770" i="3"/>
  <c r="AI2770" i="3"/>
  <c r="AJ2769" i="3"/>
  <c r="AI2769" i="3"/>
  <c r="AJ2768" i="3"/>
  <c r="AI2768" i="3"/>
  <c r="AJ2767" i="3"/>
  <c r="AI2767" i="3"/>
  <c r="AJ2766" i="3"/>
  <c r="AI2766" i="3"/>
  <c r="AJ2765" i="3"/>
  <c r="AI2765" i="3"/>
  <c r="AJ2764" i="3"/>
  <c r="AI2764" i="3"/>
  <c r="AJ2763" i="3"/>
  <c r="AI2763" i="3"/>
  <c r="AJ2762" i="3"/>
  <c r="AI2762" i="3"/>
  <c r="AJ2761" i="3"/>
  <c r="AI2761" i="3"/>
  <c r="AJ2760" i="3"/>
  <c r="AI2760" i="3"/>
  <c r="AJ2759" i="3"/>
  <c r="AI2759" i="3"/>
  <c r="AJ2758" i="3"/>
  <c r="AI2758" i="3"/>
  <c r="AJ2757" i="3"/>
  <c r="AI2757" i="3"/>
  <c r="AJ2756" i="3"/>
  <c r="AI2756" i="3"/>
  <c r="AJ2755" i="3"/>
  <c r="AI2755" i="3"/>
  <c r="AJ2754" i="3"/>
  <c r="AI2754" i="3"/>
  <c r="AJ2753" i="3"/>
  <c r="AI2753" i="3"/>
  <c r="AJ2752" i="3"/>
  <c r="AI2752" i="3"/>
  <c r="AJ2751" i="3"/>
  <c r="AI2751" i="3"/>
  <c r="AJ2750" i="3"/>
  <c r="AI2750" i="3"/>
  <c r="AJ2749" i="3"/>
  <c r="AI2749" i="3"/>
  <c r="AJ2748" i="3"/>
  <c r="AI2748" i="3"/>
  <c r="AJ2747" i="3"/>
  <c r="AI2747" i="3"/>
  <c r="AJ2746" i="3"/>
  <c r="AI2746" i="3"/>
  <c r="AJ2745" i="3"/>
  <c r="AI2745" i="3"/>
  <c r="AJ2744" i="3"/>
  <c r="AI2744" i="3"/>
  <c r="AJ2743" i="3"/>
  <c r="AI2743" i="3"/>
  <c r="AJ2742" i="3"/>
  <c r="AI2742" i="3"/>
  <c r="AJ2741" i="3"/>
  <c r="AI2741" i="3"/>
  <c r="AJ2740" i="3"/>
  <c r="AI2740" i="3"/>
  <c r="AJ2739" i="3"/>
  <c r="AI2739" i="3"/>
  <c r="AJ2738" i="3"/>
  <c r="AI2738" i="3"/>
  <c r="AJ2737" i="3"/>
  <c r="AI2737" i="3"/>
  <c r="AJ2736" i="3"/>
  <c r="AI2736" i="3"/>
  <c r="AJ2735" i="3"/>
  <c r="AI2735" i="3"/>
  <c r="AJ2734" i="3"/>
  <c r="AI2734" i="3"/>
  <c r="AJ2733" i="3"/>
  <c r="AI2733" i="3"/>
  <c r="AJ2732" i="3"/>
  <c r="AI2732" i="3"/>
  <c r="AJ2731" i="3"/>
  <c r="AI2731" i="3"/>
  <c r="AJ2730" i="3"/>
  <c r="AI2730" i="3"/>
  <c r="AJ2729" i="3"/>
  <c r="AI2729" i="3"/>
  <c r="AJ2728" i="3"/>
  <c r="AI2728" i="3"/>
  <c r="AJ2727" i="3"/>
  <c r="AI2727" i="3"/>
  <c r="AJ2726" i="3"/>
  <c r="AI2726" i="3"/>
  <c r="AJ2725" i="3"/>
  <c r="AI2725" i="3"/>
  <c r="AJ2724" i="3"/>
  <c r="AI2724" i="3"/>
  <c r="AJ2723" i="3"/>
  <c r="AI2723" i="3"/>
  <c r="AJ2722" i="3"/>
  <c r="AI2722" i="3"/>
  <c r="AJ2721" i="3"/>
  <c r="AI2721" i="3"/>
  <c r="AJ2720" i="3"/>
  <c r="AI2720" i="3"/>
  <c r="AJ2719" i="3"/>
  <c r="AI2719" i="3"/>
  <c r="AJ2718" i="3"/>
  <c r="AI2718" i="3"/>
  <c r="AJ2717" i="3"/>
  <c r="AI2717" i="3"/>
  <c r="AJ2716" i="3"/>
  <c r="AI2716" i="3"/>
  <c r="AJ2715" i="3"/>
  <c r="AI2715" i="3"/>
  <c r="AJ2714" i="3"/>
  <c r="AI2714" i="3"/>
  <c r="AJ2713" i="3"/>
  <c r="AI2713" i="3"/>
  <c r="AJ2712" i="3"/>
  <c r="AI2712" i="3"/>
  <c r="AJ2711" i="3"/>
  <c r="AI2711" i="3"/>
  <c r="AJ2710" i="3"/>
  <c r="AI2710" i="3"/>
  <c r="AJ2709" i="3"/>
  <c r="AI2709" i="3"/>
  <c r="AJ2708" i="3"/>
  <c r="AI2708" i="3"/>
  <c r="AJ2707" i="3"/>
  <c r="AI2707" i="3"/>
  <c r="AJ2706" i="3"/>
  <c r="AI2706" i="3"/>
  <c r="AJ2705" i="3"/>
  <c r="AI2705" i="3"/>
  <c r="AJ2704" i="3"/>
  <c r="AI2704" i="3"/>
  <c r="AJ2703" i="3"/>
  <c r="AI2703" i="3"/>
  <c r="AJ2702" i="3"/>
  <c r="AI2702" i="3"/>
  <c r="AJ2701" i="3"/>
  <c r="AI2701" i="3"/>
  <c r="AJ2700" i="3"/>
  <c r="AI2700" i="3"/>
  <c r="AJ2699" i="3"/>
  <c r="AI2699" i="3"/>
  <c r="AJ2698" i="3"/>
  <c r="AI2698" i="3"/>
  <c r="AJ2697" i="3"/>
  <c r="AI2697" i="3"/>
  <c r="AJ2696" i="3"/>
  <c r="AI2696" i="3"/>
  <c r="AJ2695" i="3"/>
  <c r="AI2695" i="3"/>
  <c r="AJ2694" i="3"/>
  <c r="AI2694" i="3"/>
  <c r="AJ2693" i="3"/>
  <c r="AI2693" i="3"/>
  <c r="AJ2692" i="3"/>
  <c r="AI2692" i="3"/>
  <c r="AJ2691" i="3"/>
  <c r="AI2691" i="3"/>
  <c r="AJ2690" i="3"/>
  <c r="AI2690" i="3"/>
  <c r="AJ2689" i="3"/>
  <c r="AI2689" i="3"/>
  <c r="AJ2688" i="3"/>
  <c r="AI2688" i="3"/>
  <c r="AJ2687" i="3"/>
  <c r="AI2687" i="3"/>
  <c r="AJ2686" i="3"/>
  <c r="AI2686" i="3"/>
  <c r="AJ2685" i="3"/>
  <c r="AI2685" i="3"/>
  <c r="AJ2684" i="3"/>
  <c r="AI2684" i="3"/>
  <c r="AJ2683" i="3"/>
  <c r="AI2683" i="3"/>
  <c r="AJ2682" i="3"/>
  <c r="AI2682" i="3"/>
  <c r="AJ2681" i="3"/>
  <c r="AI2681" i="3"/>
  <c r="AJ2680" i="3"/>
  <c r="AI2680" i="3"/>
  <c r="AJ2679" i="3"/>
  <c r="AI2679" i="3"/>
  <c r="AJ2678" i="3"/>
  <c r="AI2678" i="3"/>
  <c r="AJ2677" i="3"/>
  <c r="AI2677" i="3"/>
  <c r="AJ2676" i="3"/>
  <c r="AI2676" i="3"/>
  <c r="AJ2675" i="3"/>
  <c r="AI2675" i="3"/>
  <c r="AJ2674" i="3"/>
  <c r="AI2674" i="3"/>
  <c r="AJ2673" i="3"/>
  <c r="AI2673" i="3"/>
  <c r="AJ2672" i="3"/>
  <c r="AI2672" i="3"/>
  <c r="AJ2671" i="3"/>
  <c r="AI2671" i="3"/>
  <c r="AJ2670" i="3"/>
  <c r="AI2670" i="3"/>
  <c r="AJ2669" i="3"/>
  <c r="AI2669" i="3"/>
  <c r="AJ2668" i="3"/>
  <c r="AI2668" i="3"/>
  <c r="AJ2667" i="3"/>
  <c r="AI2667" i="3"/>
  <c r="AJ2666" i="3"/>
  <c r="AI2666" i="3"/>
  <c r="AJ2665" i="3"/>
  <c r="AI2665" i="3"/>
  <c r="AJ2664" i="3"/>
  <c r="AI2664" i="3"/>
  <c r="AJ2663" i="3"/>
  <c r="AI2663" i="3"/>
  <c r="AJ2662" i="3"/>
  <c r="AI2662" i="3"/>
  <c r="AJ2661" i="3"/>
  <c r="AI2661" i="3"/>
  <c r="AJ2660" i="3"/>
  <c r="AI2660" i="3"/>
  <c r="AJ2659" i="3"/>
  <c r="AI2659" i="3"/>
  <c r="AJ2658" i="3"/>
  <c r="AI2658" i="3"/>
  <c r="AJ2657" i="3"/>
  <c r="AI2657" i="3"/>
  <c r="AJ2656" i="3"/>
  <c r="AI2656" i="3"/>
  <c r="AJ2655" i="3"/>
  <c r="AI2655" i="3"/>
  <c r="AJ2654" i="3"/>
  <c r="AI2654" i="3"/>
  <c r="AJ2653" i="3"/>
  <c r="AI2653" i="3"/>
  <c r="AJ2652" i="3"/>
  <c r="AI2652" i="3"/>
  <c r="AJ2651" i="3"/>
  <c r="AI2651" i="3"/>
  <c r="AJ2650" i="3"/>
  <c r="AI2650" i="3"/>
  <c r="AJ2649" i="3"/>
  <c r="AI2649" i="3"/>
  <c r="AJ2648" i="3"/>
  <c r="AI2648" i="3"/>
  <c r="AJ2647" i="3"/>
  <c r="AI2647" i="3"/>
  <c r="AJ2646" i="3"/>
  <c r="AI2646" i="3"/>
  <c r="AJ2645" i="3"/>
  <c r="AI2645" i="3"/>
  <c r="AJ2644" i="3"/>
  <c r="AI2644" i="3"/>
  <c r="AJ2643" i="3"/>
  <c r="AI2643" i="3"/>
  <c r="AJ2642" i="3"/>
  <c r="AI2642" i="3"/>
  <c r="AJ2641" i="3"/>
  <c r="AI2641" i="3"/>
  <c r="AJ2640" i="3"/>
  <c r="AI2640" i="3"/>
  <c r="AJ2639" i="3"/>
  <c r="AI2639" i="3"/>
  <c r="AJ2638" i="3"/>
  <c r="AI2638" i="3"/>
  <c r="AJ2637" i="3"/>
  <c r="AI2637" i="3"/>
  <c r="AJ2636" i="3"/>
  <c r="AI2636" i="3"/>
  <c r="AJ2635" i="3"/>
  <c r="AI2635" i="3"/>
  <c r="AJ2634" i="3"/>
  <c r="AI2634" i="3"/>
  <c r="AJ2633" i="3"/>
  <c r="AI2633" i="3"/>
  <c r="AJ2632" i="3"/>
  <c r="AI2632" i="3"/>
  <c r="AJ2631" i="3"/>
  <c r="AI2631" i="3"/>
  <c r="AJ2630" i="3"/>
  <c r="AI2630" i="3"/>
  <c r="AJ2629" i="3"/>
  <c r="AI2629" i="3"/>
  <c r="AJ2628" i="3"/>
  <c r="AI2628" i="3"/>
  <c r="AJ2627" i="3"/>
  <c r="AI2627" i="3"/>
  <c r="AJ2626" i="3"/>
  <c r="AI2626" i="3"/>
  <c r="AJ2625" i="3"/>
  <c r="AI2625" i="3"/>
  <c r="AJ2624" i="3"/>
  <c r="AI2624" i="3"/>
  <c r="AJ2623" i="3"/>
  <c r="AI2623" i="3"/>
  <c r="AJ2622" i="3"/>
  <c r="AI2622" i="3"/>
  <c r="AJ2621" i="3"/>
  <c r="AI2621" i="3"/>
  <c r="AJ2620" i="3"/>
  <c r="AI2620" i="3"/>
  <c r="AJ2619" i="3"/>
  <c r="AI2619" i="3"/>
  <c r="AJ2618" i="3"/>
  <c r="AI2618" i="3"/>
  <c r="AJ2617" i="3"/>
  <c r="AI2617" i="3"/>
  <c r="AJ2616" i="3"/>
  <c r="AI2616" i="3"/>
  <c r="AJ2615" i="3"/>
  <c r="AI2615" i="3"/>
  <c r="AJ2614" i="3"/>
  <c r="AI2614" i="3"/>
  <c r="AJ2613" i="3"/>
  <c r="AI2613" i="3"/>
  <c r="AJ2612" i="3"/>
  <c r="AI2612" i="3"/>
  <c r="AJ2611" i="3"/>
  <c r="AI2611" i="3"/>
  <c r="AJ2610" i="3"/>
  <c r="AI2610" i="3"/>
  <c r="AJ2609" i="3"/>
  <c r="AI2609" i="3"/>
  <c r="AJ2608" i="3"/>
  <c r="AI2608" i="3"/>
  <c r="AJ2607" i="3"/>
  <c r="AI2607" i="3"/>
  <c r="AJ2606" i="3"/>
  <c r="AI2606" i="3"/>
  <c r="AJ2605" i="3"/>
  <c r="AI2605" i="3"/>
  <c r="AJ2604" i="3"/>
  <c r="AI2604" i="3"/>
  <c r="AJ2603" i="3"/>
  <c r="AI2603" i="3"/>
  <c r="AJ2602" i="3"/>
  <c r="AI2602" i="3"/>
  <c r="AJ2601" i="3"/>
  <c r="AI2601" i="3"/>
  <c r="AJ2600" i="3"/>
  <c r="AI2600" i="3"/>
  <c r="AJ2599" i="3"/>
  <c r="AI2599" i="3"/>
  <c r="AJ2598" i="3"/>
  <c r="AI2598" i="3"/>
  <c r="AJ2597" i="3"/>
  <c r="AI2597" i="3"/>
  <c r="AJ2596" i="3"/>
  <c r="AI2596" i="3"/>
  <c r="AJ2595" i="3"/>
  <c r="AI2595" i="3"/>
  <c r="AJ2594" i="3"/>
  <c r="AI2594" i="3"/>
  <c r="AJ2593" i="3"/>
  <c r="AI2593" i="3"/>
  <c r="AJ2592" i="3"/>
  <c r="AI2592" i="3"/>
  <c r="AJ2591" i="3"/>
  <c r="AI2591" i="3"/>
  <c r="AJ2590" i="3"/>
  <c r="AI2590" i="3"/>
  <c r="AJ2589" i="3"/>
  <c r="AI2589" i="3"/>
  <c r="AJ2588" i="3"/>
  <c r="AI2588" i="3"/>
  <c r="AJ2587" i="3"/>
  <c r="AI2587" i="3"/>
  <c r="AJ2586" i="3"/>
  <c r="AI2586" i="3"/>
  <c r="AJ2585" i="3"/>
  <c r="AI2585" i="3"/>
  <c r="AJ2584" i="3"/>
  <c r="AI2584" i="3"/>
  <c r="AJ2583" i="3"/>
  <c r="AI2583" i="3"/>
  <c r="AJ2582" i="3"/>
  <c r="AI2582" i="3"/>
  <c r="AJ2581" i="3"/>
  <c r="AI2581" i="3"/>
  <c r="AJ2580" i="3"/>
  <c r="AI2580" i="3"/>
  <c r="AJ2579" i="3"/>
  <c r="AI2579" i="3"/>
  <c r="AJ2578" i="3"/>
  <c r="AI2578" i="3"/>
  <c r="AJ2577" i="3"/>
  <c r="AI2577" i="3"/>
  <c r="AJ2576" i="3"/>
  <c r="AI2576" i="3"/>
  <c r="AJ2575" i="3"/>
  <c r="AI2575" i="3"/>
  <c r="AJ2574" i="3"/>
  <c r="AI2574" i="3"/>
  <c r="AJ2573" i="3"/>
  <c r="AI2573" i="3"/>
  <c r="AJ2572" i="3"/>
  <c r="AI2572" i="3"/>
  <c r="AJ2571" i="3"/>
  <c r="AI2571" i="3"/>
  <c r="AJ2570" i="3"/>
  <c r="AI2570" i="3"/>
  <c r="AJ2569" i="3"/>
  <c r="AI2569" i="3"/>
  <c r="AJ2568" i="3"/>
  <c r="AI2568" i="3"/>
  <c r="AJ2567" i="3"/>
  <c r="AI2567" i="3"/>
  <c r="AJ2566" i="3"/>
  <c r="AI2566" i="3"/>
  <c r="AJ2565" i="3"/>
  <c r="AI2565" i="3"/>
  <c r="AJ2564" i="3"/>
  <c r="AI2564" i="3"/>
  <c r="AJ2563" i="3"/>
  <c r="AI2563" i="3"/>
  <c r="AJ2562" i="3"/>
  <c r="AI2562" i="3"/>
  <c r="AJ2561" i="3"/>
  <c r="AI2561" i="3"/>
  <c r="AJ2560" i="3"/>
  <c r="AI2560" i="3"/>
  <c r="AJ2559" i="3"/>
  <c r="AI2559" i="3"/>
  <c r="AJ2558" i="3"/>
  <c r="AI2558" i="3"/>
  <c r="AJ2557" i="3"/>
  <c r="AI2557" i="3"/>
  <c r="AJ2556" i="3"/>
  <c r="AI2556" i="3"/>
  <c r="AJ2555" i="3"/>
  <c r="AI2555" i="3"/>
  <c r="AJ2554" i="3"/>
  <c r="AI2554" i="3"/>
  <c r="AJ2553" i="3"/>
  <c r="AI2553" i="3"/>
  <c r="AJ2552" i="3"/>
  <c r="AI2552" i="3"/>
  <c r="AJ2551" i="3"/>
  <c r="AI2551" i="3"/>
  <c r="AJ2550" i="3"/>
  <c r="AI2550" i="3"/>
  <c r="AJ2549" i="3"/>
  <c r="AI2549" i="3"/>
  <c r="AJ2548" i="3"/>
  <c r="AI2548" i="3"/>
  <c r="AJ2547" i="3"/>
  <c r="AI2547" i="3"/>
  <c r="AJ2546" i="3"/>
  <c r="AI2546" i="3"/>
  <c r="AJ2545" i="3"/>
  <c r="AI2545" i="3"/>
  <c r="AJ2544" i="3"/>
  <c r="AI2544" i="3"/>
  <c r="AJ2543" i="3"/>
  <c r="AI2543" i="3"/>
  <c r="AJ2542" i="3"/>
  <c r="AI2542" i="3"/>
  <c r="AJ2541" i="3"/>
  <c r="AI2541" i="3"/>
  <c r="AJ2540" i="3"/>
  <c r="AI2540" i="3"/>
  <c r="AJ2539" i="3"/>
  <c r="AI2539" i="3"/>
  <c r="AJ2538" i="3"/>
  <c r="AI2538" i="3"/>
  <c r="AJ2537" i="3"/>
  <c r="AI2537" i="3"/>
  <c r="AJ2536" i="3"/>
  <c r="AI2536" i="3"/>
  <c r="AJ2535" i="3"/>
  <c r="AI2535" i="3"/>
  <c r="AJ2534" i="3"/>
  <c r="AI2534" i="3"/>
  <c r="AJ2533" i="3"/>
  <c r="AI2533" i="3"/>
  <c r="AJ2532" i="3"/>
  <c r="AI2532" i="3"/>
  <c r="AJ2531" i="3"/>
  <c r="AI2531" i="3"/>
  <c r="AJ2530" i="3"/>
  <c r="AI2530" i="3"/>
  <c r="AJ2529" i="3"/>
  <c r="AI2529" i="3"/>
  <c r="AJ2528" i="3"/>
  <c r="AI2528" i="3"/>
  <c r="AJ2527" i="3"/>
  <c r="AI2527" i="3"/>
  <c r="AJ2526" i="3"/>
  <c r="AI2526" i="3"/>
  <c r="AJ2525" i="3"/>
  <c r="AI2525" i="3"/>
  <c r="AJ2524" i="3"/>
  <c r="AI2524" i="3"/>
  <c r="AJ2523" i="3"/>
  <c r="AI2523" i="3"/>
  <c r="AJ2522" i="3"/>
  <c r="AI2522" i="3"/>
  <c r="AJ2521" i="3"/>
  <c r="AI2521" i="3"/>
  <c r="AJ2520" i="3"/>
  <c r="AI2520" i="3"/>
  <c r="AJ2519" i="3"/>
  <c r="AI2519" i="3"/>
  <c r="AJ2518" i="3"/>
  <c r="AI2518" i="3"/>
  <c r="AJ2517" i="3"/>
  <c r="AI2517" i="3"/>
  <c r="AJ2516" i="3"/>
  <c r="AI2516" i="3"/>
  <c r="AJ2515" i="3"/>
  <c r="AI2515" i="3"/>
  <c r="AJ2514" i="3"/>
  <c r="AI2514" i="3"/>
  <c r="AJ2513" i="3"/>
  <c r="AI2513" i="3"/>
  <c r="AJ2512" i="3"/>
  <c r="AI2512" i="3"/>
  <c r="AJ2511" i="3"/>
  <c r="AI2511" i="3"/>
  <c r="AJ2510" i="3"/>
  <c r="AI2510" i="3"/>
  <c r="AJ2509" i="3"/>
  <c r="AI2509" i="3"/>
  <c r="AJ2508" i="3"/>
  <c r="AI2508" i="3"/>
  <c r="AJ2507" i="3"/>
  <c r="AI2507" i="3"/>
  <c r="AJ2506" i="3"/>
  <c r="AI2506" i="3"/>
  <c r="AJ2505" i="3"/>
  <c r="AI2505" i="3"/>
  <c r="AJ2504" i="3"/>
  <c r="AI2504" i="3"/>
  <c r="AJ2503" i="3"/>
  <c r="AI2503" i="3"/>
  <c r="AJ2502" i="3"/>
  <c r="AI2502" i="3"/>
  <c r="AJ2501" i="3"/>
  <c r="AI2501" i="3"/>
  <c r="AJ2500" i="3"/>
  <c r="AI2500" i="3"/>
  <c r="AJ2499" i="3"/>
  <c r="AI2499" i="3"/>
  <c r="AJ2498" i="3"/>
  <c r="AI2498" i="3"/>
  <c r="AJ2497" i="3"/>
  <c r="AI2497" i="3"/>
  <c r="AJ2496" i="3"/>
  <c r="AI2496" i="3"/>
  <c r="AJ2495" i="3"/>
  <c r="AI2495" i="3"/>
  <c r="AJ2494" i="3"/>
  <c r="AI2494" i="3"/>
  <c r="AJ2493" i="3"/>
  <c r="AI2493" i="3"/>
  <c r="AJ2492" i="3"/>
  <c r="AI2492" i="3"/>
  <c r="AJ2491" i="3"/>
  <c r="AI2491" i="3"/>
  <c r="AJ2490" i="3"/>
  <c r="AI2490" i="3"/>
  <c r="AJ2489" i="3"/>
  <c r="AI2489" i="3"/>
  <c r="AJ2488" i="3"/>
  <c r="AI2488" i="3"/>
  <c r="AJ2487" i="3"/>
  <c r="AI2487" i="3"/>
  <c r="AJ2486" i="3"/>
  <c r="AI2486" i="3"/>
  <c r="AJ2485" i="3"/>
  <c r="AI2485" i="3"/>
  <c r="AJ2484" i="3"/>
  <c r="AI2484" i="3"/>
  <c r="AJ2483" i="3"/>
  <c r="AI2483" i="3"/>
  <c r="AJ2482" i="3"/>
  <c r="AI2482" i="3"/>
  <c r="AJ2481" i="3"/>
  <c r="AI2481" i="3"/>
  <c r="AJ2480" i="3"/>
  <c r="AI2480" i="3"/>
  <c r="AJ2479" i="3"/>
  <c r="AI2479" i="3"/>
  <c r="AJ2478" i="3"/>
  <c r="AI2478" i="3"/>
  <c r="AJ2477" i="3"/>
  <c r="AI2477" i="3"/>
  <c r="AJ2476" i="3"/>
  <c r="AI2476" i="3"/>
  <c r="AJ2475" i="3"/>
  <c r="AI2475" i="3"/>
  <c r="AJ2474" i="3"/>
  <c r="AI2474" i="3"/>
  <c r="AJ2473" i="3"/>
  <c r="AI2473" i="3"/>
  <c r="AJ2472" i="3"/>
  <c r="AI2472" i="3"/>
  <c r="AJ2471" i="3"/>
  <c r="AI2471" i="3"/>
  <c r="AJ2470" i="3"/>
  <c r="AI2470" i="3"/>
  <c r="AJ2469" i="3"/>
  <c r="AI2469" i="3"/>
  <c r="AJ2468" i="3"/>
  <c r="AI2468" i="3"/>
  <c r="AJ2467" i="3"/>
  <c r="AI2467" i="3"/>
  <c r="AJ2466" i="3"/>
  <c r="AI2466" i="3"/>
  <c r="AJ2465" i="3"/>
  <c r="AI2465" i="3"/>
  <c r="AJ2464" i="3"/>
  <c r="AI2464" i="3"/>
  <c r="AJ2463" i="3"/>
  <c r="AI2463" i="3"/>
  <c r="AJ2462" i="3"/>
  <c r="AI2462" i="3"/>
  <c r="AJ2461" i="3"/>
  <c r="AI2461" i="3"/>
  <c r="AJ2460" i="3"/>
  <c r="AI2460" i="3"/>
  <c r="AJ2459" i="3"/>
  <c r="AI2459" i="3"/>
  <c r="AJ2458" i="3"/>
  <c r="AI2458" i="3"/>
  <c r="AJ2457" i="3"/>
  <c r="AI2457" i="3"/>
  <c r="AJ2456" i="3"/>
  <c r="AI2456" i="3"/>
  <c r="AJ2455" i="3"/>
  <c r="AI2455" i="3"/>
  <c r="AJ2454" i="3"/>
  <c r="AI2454" i="3"/>
  <c r="AJ2453" i="3"/>
  <c r="AI2453" i="3"/>
  <c r="AJ2452" i="3"/>
  <c r="AI2452" i="3"/>
  <c r="AJ2451" i="3"/>
  <c r="AI2451" i="3"/>
  <c r="AJ2450" i="3"/>
  <c r="AI2450" i="3"/>
  <c r="AJ2449" i="3"/>
  <c r="AI2449" i="3"/>
  <c r="AJ2448" i="3"/>
  <c r="AI2448" i="3"/>
  <c r="AJ2447" i="3"/>
  <c r="AI2447" i="3"/>
  <c r="AJ2446" i="3"/>
  <c r="AI2446" i="3"/>
  <c r="AJ2445" i="3"/>
  <c r="AI2445" i="3"/>
  <c r="AJ2444" i="3"/>
  <c r="AI2444" i="3"/>
  <c r="AJ2443" i="3"/>
  <c r="AI2443" i="3"/>
  <c r="AJ2442" i="3"/>
  <c r="AI2442" i="3"/>
  <c r="AJ2441" i="3"/>
  <c r="AI2441" i="3"/>
  <c r="AJ2440" i="3"/>
  <c r="AI2440" i="3"/>
  <c r="AJ2439" i="3"/>
  <c r="AI2439" i="3"/>
  <c r="AJ2438" i="3"/>
  <c r="AI2438" i="3"/>
  <c r="AJ2437" i="3"/>
  <c r="AI2437" i="3"/>
  <c r="AJ2436" i="3"/>
  <c r="AI2436" i="3"/>
  <c r="AJ2435" i="3"/>
  <c r="AI2435" i="3"/>
  <c r="AJ2434" i="3"/>
  <c r="AI2434" i="3"/>
  <c r="AJ2433" i="3"/>
  <c r="AI2433" i="3"/>
  <c r="AJ2432" i="3"/>
  <c r="AI2432" i="3"/>
  <c r="AJ2431" i="3"/>
  <c r="AI2431" i="3"/>
  <c r="AJ2430" i="3"/>
  <c r="AI2430" i="3"/>
  <c r="AJ2429" i="3"/>
  <c r="AI2429" i="3"/>
  <c r="AJ2428" i="3"/>
  <c r="AI2428" i="3"/>
  <c r="AJ2427" i="3"/>
  <c r="AI2427" i="3"/>
  <c r="AJ2426" i="3"/>
  <c r="AI2426" i="3"/>
  <c r="AJ2425" i="3"/>
  <c r="AI2425" i="3"/>
  <c r="AJ2424" i="3"/>
  <c r="AI2424" i="3"/>
  <c r="AJ2423" i="3"/>
  <c r="AI2423" i="3"/>
  <c r="AJ2422" i="3"/>
  <c r="AI2422" i="3"/>
  <c r="AJ2421" i="3"/>
  <c r="AI2421" i="3"/>
  <c r="AJ2420" i="3"/>
  <c r="AI2420" i="3"/>
  <c r="AJ2419" i="3"/>
  <c r="AI2419" i="3"/>
  <c r="AJ2418" i="3"/>
  <c r="AI2418" i="3"/>
  <c r="AJ2417" i="3"/>
  <c r="AI2417" i="3"/>
  <c r="AJ2416" i="3"/>
  <c r="AI2416" i="3"/>
  <c r="AJ2415" i="3"/>
  <c r="AI2415" i="3"/>
  <c r="AJ2414" i="3"/>
  <c r="AI2414" i="3"/>
  <c r="AJ2413" i="3"/>
  <c r="AI2413" i="3"/>
  <c r="AJ2412" i="3"/>
  <c r="AI2412" i="3"/>
  <c r="AJ2411" i="3"/>
  <c r="AI2411" i="3"/>
  <c r="AJ2410" i="3"/>
  <c r="AI2410" i="3"/>
  <c r="AJ2409" i="3"/>
  <c r="AI2409" i="3"/>
  <c r="AJ2408" i="3"/>
  <c r="AI2408" i="3"/>
  <c r="AJ2407" i="3"/>
  <c r="AI2407" i="3"/>
  <c r="AJ2406" i="3"/>
  <c r="AI2406" i="3"/>
  <c r="AJ2405" i="3"/>
  <c r="AI2405" i="3"/>
  <c r="AJ2404" i="3"/>
  <c r="AI2404" i="3"/>
  <c r="AJ2403" i="3"/>
  <c r="AI2403" i="3"/>
  <c r="AJ2402" i="3"/>
  <c r="AI2402" i="3"/>
  <c r="AJ2401" i="3"/>
  <c r="AI2401" i="3"/>
  <c r="AJ2400" i="3"/>
  <c r="AI2400" i="3"/>
  <c r="AJ2399" i="3"/>
  <c r="AI2399" i="3"/>
  <c r="AJ2398" i="3"/>
  <c r="AI2398" i="3"/>
  <c r="AJ2397" i="3"/>
  <c r="AI2397" i="3"/>
  <c r="AJ2396" i="3"/>
  <c r="AI2396" i="3"/>
  <c r="AJ2395" i="3"/>
  <c r="AI2395" i="3"/>
  <c r="AJ2394" i="3"/>
  <c r="AI2394" i="3"/>
  <c r="AJ2393" i="3"/>
  <c r="AI2393" i="3"/>
  <c r="AJ2392" i="3"/>
  <c r="AI2392" i="3"/>
  <c r="AJ2391" i="3"/>
  <c r="AI2391" i="3"/>
  <c r="AJ2390" i="3"/>
  <c r="AI2390" i="3"/>
  <c r="AJ2389" i="3"/>
  <c r="AI2389" i="3"/>
  <c r="AJ2388" i="3"/>
  <c r="AI2388" i="3"/>
  <c r="AJ2387" i="3"/>
  <c r="AI2387" i="3"/>
  <c r="AJ2386" i="3"/>
  <c r="AI2386" i="3"/>
  <c r="AJ2385" i="3"/>
  <c r="AI2385" i="3"/>
  <c r="AJ2384" i="3"/>
  <c r="AI2384" i="3"/>
  <c r="AJ2383" i="3"/>
  <c r="AI2383" i="3"/>
  <c r="AJ2382" i="3"/>
  <c r="AI2382" i="3"/>
  <c r="AJ2381" i="3"/>
  <c r="AI2381" i="3"/>
  <c r="AJ2380" i="3"/>
  <c r="AI2380" i="3"/>
  <c r="AJ2379" i="3"/>
  <c r="AI2379" i="3"/>
  <c r="AJ2378" i="3"/>
  <c r="AI2378" i="3"/>
  <c r="AJ2377" i="3"/>
  <c r="AI2377" i="3"/>
  <c r="AJ2376" i="3"/>
  <c r="AI2376" i="3"/>
  <c r="AJ2375" i="3"/>
  <c r="AI2375" i="3"/>
  <c r="AJ2374" i="3"/>
  <c r="AI2374" i="3"/>
  <c r="AJ2373" i="3"/>
  <c r="AI2373" i="3"/>
  <c r="AJ2372" i="3"/>
  <c r="AI2372" i="3"/>
  <c r="AJ2371" i="3"/>
  <c r="AI2371" i="3"/>
  <c r="AJ2370" i="3"/>
  <c r="AI2370" i="3"/>
  <c r="AJ2369" i="3"/>
  <c r="AI2369" i="3"/>
  <c r="AJ2368" i="3"/>
  <c r="AI2368" i="3"/>
  <c r="AJ2367" i="3"/>
  <c r="AI2367" i="3"/>
  <c r="AJ2366" i="3"/>
  <c r="AI2366" i="3"/>
  <c r="AJ2365" i="3"/>
  <c r="AI2365" i="3"/>
  <c r="AJ2364" i="3"/>
  <c r="AI2364" i="3"/>
  <c r="AJ2363" i="3"/>
  <c r="AI2363" i="3"/>
  <c r="AJ2362" i="3"/>
  <c r="AI2362" i="3"/>
  <c r="AJ2361" i="3"/>
  <c r="AI2361" i="3"/>
  <c r="AJ2360" i="3"/>
  <c r="AI2360" i="3"/>
  <c r="AJ2359" i="3"/>
  <c r="AI2359" i="3"/>
  <c r="AJ2358" i="3"/>
  <c r="AI2358" i="3"/>
  <c r="AJ2357" i="3"/>
  <c r="AI2357" i="3"/>
  <c r="AJ2356" i="3"/>
  <c r="AI2356" i="3"/>
  <c r="AJ2355" i="3"/>
  <c r="AI2355" i="3"/>
  <c r="AJ2354" i="3"/>
  <c r="AI2354" i="3"/>
  <c r="AJ2353" i="3"/>
  <c r="AI2353" i="3"/>
  <c r="AJ2352" i="3"/>
  <c r="AI2352" i="3"/>
  <c r="AJ2351" i="3"/>
  <c r="AI2351" i="3"/>
  <c r="AJ2350" i="3"/>
  <c r="AI2350" i="3"/>
  <c r="AJ2349" i="3"/>
  <c r="AI2349" i="3"/>
  <c r="AJ2348" i="3"/>
  <c r="AI2348" i="3"/>
  <c r="AJ2347" i="3"/>
  <c r="AI2347" i="3"/>
  <c r="AJ2346" i="3"/>
  <c r="AI2346" i="3"/>
  <c r="AJ2345" i="3"/>
  <c r="AI2345" i="3"/>
  <c r="AJ2344" i="3"/>
  <c r="AI2344" i="3"/>
  <c r="AJ2343" i="3"/>
  <c r="AI2343" i="3"/>
  <c r="AJ2342" i="3"/>
  <c r="AI2342" i="3"/>
  <c r="AJ2341" i="3"/>
  <c r="AI2341" i="3"/>
  <c r="AJ2340" i="3"/>
  <c r="AI2340" i="3"/>
  <c r="AJ2339" i="3"/>
  <c r="AI2339" i="3"/>
  <c r="AJ2338" i="3"/>
  <c r="AI2338" i="3"/>
  <c r="AJ2337" i="3"/>
  <c r="AI2337" i="3"/>
  <c r="AJ2336" i="3"/>
  <c r="AI2336" i="3"/>
  <c r="AJ2335" i="3"/>
  <c r="AI2335" i="3"/>
  <c r="AJ2334" i="3"/>
  <c r="AI2334" i="3"/>
  <c r="AJ2333" i="3"/>
  <c r="AI2333" i="3"/>
  <c r="AJ2332" i="3"/>
  <c r="AI2332" i="3"/>
  <c r="AJ2331" i="3"/>
  <c r="AI2331" i="3"/>
  <c r="AJ2330" i="3"/>
  <c r="AI2330" i="3"/>
  <c r="AJ2329" i="3"/>
  <c r="AI2329" i="3"/>
  <c r="AJ2328" i="3"/>
  <c r="AI2328" i="3"/>
  <c r="AJ2327" i="3"/>
  <c r="AI2327" i="3"/>
  <c r="AJ2326" i="3"/>
  <c r="AI2326" i="3"/>
  <c r="AJ2325" i="3"/>
  <c r="AI2325" i="3"/>
  <c r="AJ2324" i="3"/>
  <c r="AI2324" i="3"/>
  <c r="AJ2323" i="3"/>
  <c r="AI2323" i="3"/>
  <c r="AJ2322" i="3"/>
  <c r="AI2322" i="3"/>
  <c r="AJ2321" i="3"/>
  <c r="AI2321" i="3"/>
  <c r="AJ2320" i="3"/>
  <c r="AI2320" i="3"/>
  <c r="AJ2319" i="3"/>
  <c r="AI2319" i="3"/>
  <c r="AJ2318" i="3"/>
  <c r="AI2318" i="3"/>
  <c r="AJ2317" i="3"/>
  <c r="AI2317" i="3"/>
  <c r="AJ2316" i="3"/>
  <c r="AI2316" i="3"/>
  <c r="AJ2315" i="3"/>
  <c r="AI2315" i="3"/>
  <c r="AJ2314" i="3"/>
  <c r="AI2314" i="3"/>
  <c r="AJ2313" i="3"/>
  <c r="AI2313" i="3"/>
  <c r="AJ2312" i="3"/>
  <c r="AI2312" i="3"/>
  <c r="AJ2311" i="3"/>
  <c r="AI2311" i="3"/>
  <c r="AJ2310" i="3"/>
  <c r="AI2310" i="3"/>
  <c r="AJ2309" i="3"/>
  <c r="AI2309" i="3"/>
  <c r="AJ2308" i="3"/>
  <c r="AI2308" i="3"/>
  <c r="AJ2307" i="3"/>
  <c r="AI2307" i="3"/>
  <c r="AJ2306" i="3"/>
  <c r="AI2306" i="3"/>
  <c r="AJ2305" i="3"/>
  <c r="AI2305" i="3"/>
  <c r="AJ2304" i="3"/>
  <c r="AI2304" i="3"/>
  <c r="AJ2303" i="3"/>
  <c r="AI2303" i="3"/>
  <c r="AJ2302" i="3"/>
  <c r="AI2302" i="3"/>
  <c r="AJ2301" i="3"/>
  <c r="AI2301" i="3"/>
  <c r="AJ2300" i="3"/>
  <c r="AI2300" i="3"/>
  <c r="AJ2299" i="3"/>
  <c r="AI2299" i="3"/>
  <c r="AJ2298" i="3"/>
  <c r="AI2298" i="3"/>
  <c r="AJ2297" i="3"/>
  <c r="AI2297" i="3"/>
  <c r="AJ2296" i="3"/>
  <c r="AI2296" i="3"/>
  <c r="AJ2295" i="3"/>
  <c r="AI2295" i="3"/>
  <c r="AJ2294" i="3"/>
  <c r="AI2294" i="3"/>
  <c r="AJ2293" i="3"/>
  <c r="AI2293" i="3"/>
  <c r="AJ2292" i="3"/>
  <c r="AI2292" i="3"/>
  <c r="AJ2291" i="3"/>
  <c r="AI2291" i="3"/>
  <c r="AJ2290" i="3"/>
  <c r="AI2290" i="3"/>
  <c r="AJ2289" i="3"/>
  <c r="AI2289" i="3"/>
  <c r="AJ2288" i="3"/>
  <c r="AI2288" i="3"/>
  <c r="AJ2287" i="3"/>
  <c r="AI2287" i="3"/>
  <c r="AJ2286" i="3"/>
  <c r="AI2286" i="3"/>
  <c r="AJ2285" i="3"/>
  <c r="AI2285" i="3"/>
  <c r="AJ2284" i="3"/>
  <c r="AI2284" i="3"/>
  <c r="AJ2283" i="3"/>
  <c r="AI2283" i="3"/>
  <c r="AJ2282" i="3"/>
  <c r="AI2282" i="3"/>
  <c r="AJ2281" i="3"/>
  <c r="AI2281" i="3"/>
  <c r="AJ2280" i="3"/>
  <c r="AI2280" i="3"/>
  <c r="AJ2279" i="3"/>
  <c r="AI2279" i="3"/>
  <c r="AJ2278" i="3"/>
  <c r="AI2278" i="3"/>
  <c r="AJ2277" i="3"/>
  <c r="AI2277" i="3"/>
  <c r="AJ2276" i="3"/>
  <c r="AI2276" i="3"/>
  <c r="AJ2275" i="3"/>
  <c r="AI2275" i="3"/>
  <c r="AJ2274" i="3"/>
  <c r="AI2274" i="3"/>
  <c r="AJ2273" i="3"/>
  <c r="AI2273" i="3"/>
  <c r="AJ2272" i="3"/>
  <c r="AI2272" i="3"/>
  <c r="AJ2271" i="3"/>
  <c r="AI2271" i="3"/>
  <c r="AJ2270" i="3"/>
  <c r="AI2270" i="3"/>
  <c r="AJ2269" i="3"/>
  <c r="AI2269" i="3"/>
  <c r="AJ2268" i="3"/>
  <c r="AI2268" i="3"/>
  <c r="AJ2267" i="3"/>
  <c r="AI2267" i="3"/>
  <c r="AJ2266" i="3"/>
  <c r="AI2266" i="3"/>
  <c r="AJ2265" i="3"/>
  <c r="AI2265" i="3"/>
  <c r="AJ2264" i="3"/>
  <c r="AI2264" i="3"/>
  <c r="AJ2263" i="3"/>
  <c r="AI2263" i="3"/>
  <c r="AJ2262" i="3"/>
  <c r="AI2262" i="3"/>
  <c r="AJ2261" i="3"/>
  <c r="AI2261" i="3"/>
  <c r="AJ2260" i="3"/>
  <c r="AI2260" i="3"/>
  <c r="AJ2259" i="3"/>
  <c r="AI2259" i="3"/>
  <c r="AJ2258" i="3"/>
  <c r="AI2258" i="3"/>
  <c r="AJ2257" i="3"/>
  <c r="AI2257" i="3"/>
  <c r="AJ2256" i="3"/>
  <c r="AI2256" i="3"/>
  <c r="AJ2255" i="3"/>
  <c r="AI2255" i="3"/>
  <c r="AJ2254" i="3"/>
  <c r="AI2254" i="3"/>
  <c r="AJ2253" i="3"/>
  <c r="AI2253" i="3"/>
  <c r="AJ2252" i="3"/>
  <c r="AI2252" i="3"/>
  <c r="AJ2251" i="3"/>
  <c r="AI2251" i="3"/>
  <c r="AJ2250" i="3"/>
  <c r="AI2250" i="3"/>
  <c r="AJ2249" i="3"/>
  <c r="AI2249" i="3"/>
  <c r="AJ2248" i="3"/>
  <c r="AI2248" i="3"/>
  <c r="AJ2247" i="3"/>
  <c r="AI2247" i="3"/>
  <c r="AJ2246" i="3"/>
  <c r="AI2246" i="3"/>
  <c r="AJ2245" i="3"/>
  <c r="AI2245" i="3"/>
  <c r="AJ2244" i="3"/>
  <c r="AI2244" i="3"/>
  <c r="AJ2243" i="3"/>
  <c r="AI2243" i="3"/>
  <c r="AJ2242" i="3"/>
  <c r="AI2242" i="3"/>
  <c r="AJ2241" i="3"/>
  <c r="AI2241" i="3"/>
  <c r="AJ2240" i="3"/>
  <c r="AI2240" i="3"/>
  <c r="AJ2239" i="3"/>
  <c r="AI2239" i="3"/>
  <c r="AJ2238" i="3"/>
  <c r="AI2238" i="3"/>
  <c r="AJ2237" i="3"/>
  <c r="AI2237" i="3"/>
  <c r="AJ2236" i="3"/>
  <c r="AI2236" i="3"/>
  <c r="AJ2235" i="3"/>
  <c r="AI2235" i="3"/>
  <c r="AJ2234" i="3"/>
  <c r="AI2234" i="3"/>
  <c r="AJ2233" i="3"/>
  <c r="AI2233" i="3"/>
  <c r="AJ2232" i="3"/>
  <c r="AI2232" i="3"/>
  <c r="AJ2231" i="3"/>
  <c r="AI2231" i="3"/>
  <c r="AJ2230" i="3"/>
  <c r="AI2230" i="3"/>
  <c r="AJ2229" i="3"/>
  <c r="AI2229" i="3"/>
  <c r="AJ2228" i="3"/>
  <c r="AI2228" i="3"/>
  <c r="AJ2227" i="3"/>
  <c r="AI2227" i="3"/>
  <c r="AJ2226" i="3"/>
  <c r="AI2226" i="3"/>
  <c r="AJ2225" i="3"/>
  <c r="AI2225" i="3"/>
  <c r="AJ2224" i="3"/>
  <c r="AI2224" i="3"/>
  <c r="AJ2223" i="3"/>
  <c r="AI2223" i="3"/>
  <c r="AJ2222" i="3"/>
  <c r="AI2222" i="3"/>
  <c r="AJ2221" i="3"/>
  <c r="AI2221" i="3"/>
  <c r="AJ2220" i="3"/>
  <c r="AI2220" i="3"/>
  <c r="AJ2219" i="3"/>
  <c r="AI2219" i="3"/>
  <c r="AJ2218" i="3"/>
  <c r="AI2218" i="3"/>
  <c r="AJ2217" i="3"/>
  <c r="AI2217" i="3"/>
  <c r="AJ2216" i="3"/>
  <c r="AI2216" i="3"/>
  <c r="AJ2215" i="3"/>
  <c r="AI2215" i="3"/>
  <c r="AJ2214" i="3"/>
  <c r="AI2214" i="3"/>
  <c r="AJ2213" i="3"/>
  <c r="AI2213" i="3"/>
  <c r="AJ2212" i="3"/>
  <c r="AI2212" i="3"/>
  <c r="AJ2211" i="3"/>
  <c r="AI2211" i="3"/>
  <c r="AJ2210" i="3"/>
  <c r="AI2210" i="3"/>
  <c r="AJ2209" i="3"/>
  <c r="AI2209" i="3"/>
  <c r="AJ2208" i="3"/>
  <c r="AI2208" i="3"/>
  <c r="AJ2207" i="3"/>
  <c r="AI2207" i="3"/>
  <c r="AJ2206" i="3"/>
  <c r="AI2206" i="3"/>
  <c r="AJ2205" i="3"/>
  <c r="AI2205" i="3"/>
  <c r="AJ2204" i="3"/>
  <c r="AI2204" i="3"/>
  <c r="AJ2203" i="3"/>
  <c r="AI2203" i="3"/>
  <c r="AJ2202" i="3"/>
  <c r="AI2202" i="3"/>
  <c r="AJ2201" i="3"/>
  <c r="AI2201" i="3"/>
  <c r="AJ2200" i="3"/>
  <c r="AI2200" i="3"/>
  <c r="AJ2199" i="3"/>
  <c r="AI2199" i="3"/>
  <c r="AJ2198" i="3"/>
  <c r="AI2198" i="3"/>
  <c r="AJ2197" i="3"/>
  <c r="AI2197" i="3"/>
  <c r="AJ2196" i="3"/>
  <c r="AI2196" i="3"/>
  <c r="AJ2195" i="3"/>
  <c r="AI2195" i="3"/>
  <c r="AJ2194" i="3"/>
  <c r="AI2194" i="3"/>
  <c r="AJ2193" i="3"/>
  <c r="AI2193" i="3"/>
  <c r="AJ2192" i="3"/>
  <c r="AI2192" i="3"/>
  <c r="AJ2191" i="3"/>
  <c r="AI2191" i="3"/>
  <c r="AJ2190" i="3"/>
  <c r="AI2190" i="3"/>
  <c r="AJ2189" i="3"/>
  <c r="AI2189" i="3"/>
  <c r="AJ2188" i="3"/>
  <c r="AI2188" i="3"/>
  <c r="AJ2187" i="3"/>
  <c r="AI2187" i="3"/>
  <c r="AJ2186" i="3"/>
  <c r="AI2186" i="3"/>
  <c r="AJ2185" i="3"/>
  <c r="AI2185" i="3"/>
  <c r="AJ2184" i="3"/>
  <c r="AI2184" i="3"/>
  <c r="AJ2183" i="3"/>
  <c r="AI2183" i="3"/>
  <c r="AJ2182" i="3"/>
  <c r="AI2182" i="3"/>
  <c r="AJ2181" i="3"/>
  <c r="AI2181" i="3"/>
  <c r="AJ2180" i="3"/>
  <c r="AI2180" i="3"/>
  <c r="AJ2179" i="3"/>
  <c r="AI2179" i="3"/>
  <c r="AJ2178" i="3"/>
  <c r="AI2178" i="3"/>
  <c r="AJ2177" i="3"/>
  <c r="AI2177" i="3"/>
  <c r="AJ2176" i="3"/>
  <c r="AI2176" i="3"/>
  <c r="AJ2175" i="3"/>
  <c r="AI2175" i="3"/>
  <c r="AJ2174" i="3"/>
  <c r="AI2174" i="3"/>
  <c r="AJ2173" i="3"/>
  <c r="AI2173" i="3"/>
  <c r="AJ2172" i="3"/>
  <c r="AI2172" i="3"/>
  <c r="AJ2171" i="3"/>
  <c r="AI2171" i="3"/>
  <c r="AJ2170" i="3"/>
  <c r="AI2170" i="3"/>
  <c r="AJ2169" i="3"/>
  <c r="AI2169" i="3"/>
  <c r="AJ2168" i="3"/>
  <c r="AI2168" i="3"/>
  <c r="AJ2167" i="3"/>
  <c r="AI2167" i="3"/>
  <c r="AJ2166" i="3"/>
  <c r="AI2166" i="3"/>
  <c r="AJ2165" i="3"/>
  <c r="AI2165" i="3"/>
  <c r="AJ2164" i="3"/>
  <c r="AI2164" i="3"/>
  <c r="AJ2163" i="3"/>
  <c r="AI2163" i="3"/>
  <c r="AJ2162" i="3"/>
  <c r="AI2162" i="3"/>
  <c r="AJ2161" i="3"/>
  <c r="AI2161" i="3"/>
  <c r="AJ2160" i="3"/>
  <c r="AI2160" i="3"/>
  <c r="AJ2159" i="3"/>
  <c r="AI2159" i="3"/>
  <c r="AJ2158" i="3"/>
  <c r="AI2158" i="3"/>
  <c r="AJ2157" i="3"/>
  <c r="AI2157" i="3"/>
  <c r="AJ2156" i="3"/>
  <c r="AI2156" i="3"/>
  <c r="AJ2155" i="3"/>
  <c r="AI2155" i="3"/>
  <c r="AJ2154" i="3"/>
  <c r="AI2154" i="3"/>
  <c r="AJ2153" i="3"/>
  <c r="AI2153" i="3"/>
  <c r="AJ2152" i="3"/>
  <c r="AI2152" i="3"/>
  <c r="AJ2151" i="3"/>
  <c r="AI2151" i="3"/>
  <c r="AJ2150" i="3"/>
  <c r="AI2150" i="3"/>
  <c r="AJ2149" i="3"/>
  <c r="AI2149" i="3"/>
  <c r="AJ2148" i="3"/>
  <c r="AI2148" i="3"/>
  <c r="AJ2147" i="3"/>
  <c r="AI2147" i="3"/>
  <c r="AJ2146" i="3"/>
  <c r="AI2146" i="3"/>
  <c r="AJ2145" i="3"/>
  <c r="AI2145" i="3"/>
  <c r="AJ2144" i="3"/>
  <c r="AI2144" i="3"/>
  <c r="AJ2143" i="3"/>
  <c r="AI2143" i="3"/>
  <c r="AJ2142" i="3"/>
  <c r="AI2142" i="3"/>
  <c r="AJ2141" i="3"/>
  <c r="AI2141" i="3"/>
  <c r="AJ2140" i="3"/>
  <c r="AI2140" i="3"/>
  <c r="AJ2139" i="3"/>
  <c r="AI2139" i="3"/>
  <c r="AJ2138" i="3"/>
  <c r="AI2138" i="3"/>
  <c r="AJ2137" i="3"/>
  <c r="AI2137" i="3"/>
  <c r="AJ2136" i="3"/>
  <c r="AI2136" i="3"/>
  <c r="AJ2135" i="3"/>
  <c r="AI2135" i="3"/>
  <c r="AJ2134" i="3"/>
  <c r="AI2134" i="3"/>
  <c r="AJ2133" i="3"/>
  <c r="AI2133" i="3"/>
  <c r="AJ2132" i="3"/>
  <c r="AI2132" i="3"/>
  <c r="AJ2131" i="3"/>
  <c r="AI2131" i="3"/>
  <c r="AJ2130" i="3"/>
  <c r="AI2130" i="3"/>
  <c r="AJ2129" i="3"/>
  <c r="AI2129" i="3"/>
  <c r="AJ2128" i="3"/>
  <c r="AI2128" i="3"/>
  <c r="AJ2127" i="3"/>
  <c r="AI2127" i="3"/>
  <c r="AJ2126" i="3"/>
  <c r="AI2126" i="3"/>
  <c r="AJ2125" i="3"/>
  <c r="AI2125" i="3"/>
  <c r="AJ2124" i="3"/>
  <c r="AI2124" i="3"/>
  <c r="AJ2123" i="3"/>
  <c r="AI2123" i="3"/>
  <c r="AJ2122" i="3"/>
  <c r="AI2122" i="3"/>
  <c r="AJ2121" i="3"/>
  <c r="AI2121" i="3"/>
  <c r="AJ2120" i="3"/>
  <c r="AI2120" i="3"/>
  <c r="AJ2119" i="3"/>
  <c r="AI2119" i="3"/>
  <c r="AJ2118" i="3"/>
  <c r="AI2118" i="3"/>
  <c r="AJ2117" i="3"/>
  <c r="AI2117" i="3"/>
  <c r="AJ2116" i="3"/>
  <c r="AI2116" i="3"/>
  <c r="AJ2115" i="3"/>
  <c r="AI2115" i="3"/>
  <c r="AJ2114" i="3"/>
  <c r="AI2114" i="3"/>
  <c r="AJ2113" i="3"/>
  <c r="AI2113" i="3"/>
  <c r="AJ2112" i="3"/>
  <c r="AI2112" i="3"/>
  <c r="AJ2111" i="3"/>
  <c r="AI2111" i="3"/>
  <c r="AJ2110" i="3"/>
  <c r="AI2110" i="3"/>
  <c r="AJ2109" i="3"/>
  <c r="AI2109" i="3"/>
  <c r="AJ2108" i="3"/>
  <c r="AI2108" i="3"/>
  <c r="AJ2107" i="3"/>
  <c r="AI2107" i="3"/>
  <c r="AJ2106" i="3"/>
  <c r="AI2106" i="3"/>
  <c r="AJ2105" i="3"/>
  <c r="AI2105" i="3"/>
  <c r="AJ2104" i="3"/>
  <c r="AI2104" i="3"/>
  <c r="AJ2103" i="3"/>
  <c r="AI2103" i="3"/>
  <c r="AJ2102" i="3"/>
  <c r="AI2102" i="3"/>
  <c r="AJ2101" i="3"/>
  <c r="AI2101" i="3"/>
  <c r="AJ2100" i="3"/>
  <c r="AI2100" i="3"/>
  <c r="AJ2099" i="3"/>
  <c r="AI2099" i="3"/>
  <c r="AJ2098" i="3"/>
  <c r="AI2098" i="3"/>
  <c r="AJ2097" i="3"/>
  <c r="AI2097" i="3"/>
  <c r="AJ2096" i="3"/>
  <c r="AI2096" i="3"/>
  <c r="AJ2095" i="3"/>
  <c r="AI2095" i="3"/>
  <c r="AJ2094" i="3"/>
  <c r="AI2094" i="3"/>
  <c r="AJ2093" i="3"/>
  <c r="AI2093" i="3"/>
  <c r="AJ2092" i="3"/>
  <c r="AI2092" i="3"/>
  <c r="AJ2091" i="3"/>
  <c r="AI2091" i="3"/>
  <c r="AJ2090" i="3"/>
  <c r="AI2090" i="3"/>
  <c r="AJ2089" i="3"/>
  <c r="AI2089" i="3"/>
  <c r="AJ2088" i="3"/>
  <c r="AI2088" i="3"/>
  <c r="AJ2087" i="3"/>
  <c r="AI2087" i="3"/>
  <c r="AJ2086" i="3"/>
  <c r="AI2086" i="3"/>
  <c r="AJ2085" i="3"/>
  <c r="AI2085" i="3"/>
  <c r="AJ2084" i="3"/>
  <c r="AI2084" i="3"/>
  <c r="AJ2083" i="3"/>
  <c r="AI2083" i="3"/>
  <c r="AJ2082" i="3"/>
  <c r="AI2082" i="3"/>
  <c r="AJ2081" i="3"/>
  <c r="AI2081" i="3"/>
  <c r="AJ2080" i="3"/>
  <c r="AI2080" i="3"/>
  <c r="AJ2079" i="3"/>
  <c r="AI2079" i="3"/>
  <c r="AJ2078" i="3"/>
  <c r="AI2078" i="3"/>
  <c r="AJ2077" i="3"/>
  <c r="AI2077" i="3"/>
  <c r="AJ2076" i="3"/>
  <c r="AI2076" i="3"/>
  <c r="AJ2075" i="3"/>
  <c r="AI2075" i="3"/>
  <c r="AJ2074" i="3"/>
  <c r="AI2074" i="3"/>
  <c r="AJ2073" i="3"/>
  <c r="AI2073" i="3"/>
  <c r="AJ2072" i="3"/>
  <c r="AI2072" i="3"/>
  <c r="AJ2071" i="3"/>
  <c r="AI2071" i="3"/>
  <c r="AJ2070" i="3"/>
  <c r="AI2070" i="3"/>
  <c r="AJ2069" i="3"/>
  <c r="AI2069" i="3"/>
  <c r="AJ2068" i="3"/>
  <c r="AI2068" i="3"/>
  <c r="AJ2067" i="3"/>
  <c r="AI2067" i="3"/>
  <c r="AJ2066" i="3"/>
  <c r="AI2066" i="3"/>
  <c r="AJ2065" i="3"/>
  <c r="AI2065" i="3"/>
  <c r="AJ2064" i="3"/>
  <c r="AI2064" i="3"/>
  <c r="AJ2063" i="3"/>
  <c r="AI2063" i="3"/>
  <c r="AJ2062" i="3"/>
  <c r="AI2062" i="3"/>
  <c r="AJ2061" i="3"/>
  <c r="AI2061" i="3"/>
  <c r="AJ2060" i="3"/>
  <c r="AI2060" i="3"/>
  <c r="AJ2059" i="3"/>
  <c r="AI2059" i="3"/>
  <c r="AJ2058" i="3"/>
  <c r="AI2058" i="3"/>
  <c r="AJ2057" i="3"/>
  <c r="AI2057" i="3"/>
  <c r="AJ2056" i="3"/>
  <c r="AI2056" i="3"/>
  <c r="AJ2055" i="3"/>
  <c r="AI2055" i="3"/>
  <c r="AJ2054" i="3"/>
  <c r="AI2054" i="3"/>
  <c r="AJ2053" i="3"/>
  <c r="AI2053" i="3"/>
  <c r="AJ2052" i="3"/>
  <c r="AI2052" i="3"/>
  <c r="AJ2051" i="3"/>
  <c r="AI2051" i="3"/>
  <c r="AJ2050" i="3"/>
  <c r="AI2050" i="3"/>
  <c r="AJ2049" i="3"/>
  <c r="AI2049" i="3"/>
  <c r="AJ2048" i="3"/>
  <c r="AI2048" i="3"/>
  <c r="AJ2047" i="3"/>
  <c r="AI2047" i="3"/>
  <c r="AJ2046" i="3"/>
  <c r="AI2046" i="3"/>
  <c r="AJ2045" i="3"/>
  <c r="AI2045" i="3"/>
  <c r="AJ2044" i="3"/>
  <c r="AI2044" i="3"/>
  <c r="AJ2043" i="3"/>
  <c r="AI2043" i="3"/>
  <c r="AJ2042" i="3"/>
  <c r="AI2042" i="3"/>
  <c r="AJ2041" i="3"/>
  <c r="AI2041" i="3"/>
  <c r="AJ2040" i="3"/>
  <c r="AI2040" i="3"/>
  <c r="AJ2039" i="3"/>
  <c r="AI2039" i="3"/>
  <c r="AJ2038" i="3"/>
  <c r="AI2038" i="3"/>
  <c r="AJ2037" i="3"/>
  <c r="AI2037" i="3"/>
  <c r="AJ2036" i="3"/>
  <c r="AI2036" i="3"/>
  <c r="AJ2035" i="3"/>
  <c r="AI2035" i="3"/>
  <c r="AJ2034" i="3"/>
  <c r="AI2034" i="3"/>
  <c r="AJ2033" i="3"/>
  <c r="AI2033" i="3"/>
  <c r="AJ2032" i="3"/>
  <c r="AI2032" i="3"/>
  <c r="AJ2031" i="3"/>
  <c r="AI2031" i="3"/>
  <c r="AJ2030" i="3"/>
  <c r="AI2030" i="3"/>
  <c r="AJ2029" i="3"/>
  <c r="AI2029" i="3"/>
  <c r="AJ2028" i="3"/>
  <c r="AI2028" i="3"/>
  <c r="AJ2027" i="3"/>
  <c r="AI2027" i="3"/>
  <c r="AJ2026" i="3"/>
  <c r="AI2026" i="3"/>
  <c r="AJ2025" i="3"/>
  <c r="AI2025" i="3"/>
  <c r="AJ2024" i="3"/>
  <c r="AI2024" i="3"/>
  <c r="AJ2023" i="3"/>
  <c r="AI2023" i="3"/>
  <c r="AJ2022" i="3"/>
  <c r="AI2022" i="3"/>
  <c r="AJ2021" i="3"/>
  <c r="AI2021" i="3"/>
  <c r="AJ2020" i="3"/>
  <c r="AI2020" i="3"/>
  <c r="AJ2019" i="3"/>
  <c r="AI2019" i="3"/>
  <c r="AJ2018" i="3"/>
  <c r="AI2018" i="3"/>
  <c r="AJ2017" i="3"/>
  <c r="AI2017" i="3"/>
  <c r="AJ2016" i="3"/>
  <c r="AI2016" i="3"/>
  <c r="AJ2015" i="3"/>
  <c r="AI2015" i="3"/>
  <c r="AJ2014" i="3"/>
  <c r="AI2014" i="3"/>
  <c r="AJ2013" i="3"/>
  <c r="AI2013" i="3"/>
  <c r="AJ2012" i="3"/>
  <c r="AI2012" i="3"/>
  <c r="AJ2011" i="3"/>
  <c r="AI2011" i="3"/>
  <c r="AJ2010" i="3"/>
  <c r="AI2010" i="3"/>
  <c r="AJ2009" i="3"/>
  <c r="AI2009" i="3"/>
  <c r="AJ2008" i="3"/>
  <c r="AI2008" i="3"/>
  <c r="AJ2007" i="3"/>
  <c r="AI2007" i="3"/>
  <c r="AJ2006" i="3"/>
  <c r="AI2006" i="3"/>
  <c r="AJ2005" i="3"/>
  <c r="AI2005" i="3"/>
  <c r="AJ2004" i="3"/>
  <c r="AI2004" i="3"/>
  <c r="AJ2003" i="3"/>
  <c r="AI2003" i="3"/>
  <c r="AJ2002" i="3"/>
  <c r="AI2002" i="3"/>
  <c r="AJ2001" i="3"/>
  <c r="AI2001" i="3"/>
  <c r="AJ2000" i="3"/>
  <c r="AI2000" i="3"/>
  <c r="AJ1999" i="3"/>
  <c r="AI1999" i="3"/>
  <c r="AJ1998" i="3"/>
  <c r="AI1998" i="3"/>
  <c r="AJ1997" i="3"/>
  <c r="AI1997" i="3"/>
  <c r="AJ1996" i="3"/>
  <c r="AI1996" i="3"/>
  <c r="AJ1995" i="3"/>
  <c r="AI1995" i="3"/>
  <c r="AJ1994" i="3"/>
  <c r="AI1994" i="3"/>
  <c r="AJ1993" i="3"/>
  <c r="AI1993" i="3"/>
  <c r="AJ1992" i="3"/>
  <c r="AI1992" i="3"/>
  <c r="AJ1991" i="3"/>
  <c r="AI1991" i="3"/>
  <c r="AJ1990" i="3"/>
  <c r="AI1990" i="3"/>
  <c r="AJ1989" i="3"/>
  <c r="AI1989" i="3"/>
  <c r="AJ1988" i="3"/>
  <c r="AI1988" i="3"/>
  <c r="AJ1987" i="3"/>
  <c r="AI1987" i="3"/>
  <c r="AJ1986" i="3"/>
  <c r="AI1986" i="3"/>
  <c r="AJ1985" i="3"/>
  <c r="AI1985" i="3"/>
  <c r="AJ1984" i="3"/>
  <c r="AI1984" i="3"/>
  <c r="AJ1983" i="3"/>
  <c r="AI1983" i="3"/>
  <c r="AJ1982" i="3"/>
  <c r="AI1982" i="3"/>
  <c r="AJ1981" i="3"/>
  <c r="AI1981" i="3"/>
  <c r="AJ1980" i="3"/>
  <c r="AI1980" i="3"/>
  <c r="AJ1979" i="3"/>
  <c r="AI1979" i="3"/>
  <c r="AJ1978" i="3"/>
  <c r="AI1978" i="3"/>
  <c r="AJ1977" i="3"/>
  <c r="AI1977" i="3"/>
  <c r="AJ1976" i="3"/>
  <c r="AI1976" i="3"/>
  <c r="AJ1975" i="3"/>
  <c r="AI1975" i="3"/>
  <c r="AJ1974" i="3"/>
  <c r="AI1974" i="3"/>
  <c r="AJ1973" i="3"/>
  <c r="AI1973" i="3"/>
  <c r="AJ1972" i="3"/>
  <c r="AI1972" i="3"/>
  <c r="AJ1971" i="3"/>
  <c r="AI1971" i="3"/>
  <c r="AJ1970" i="3"/>
  <c r="AI1970" i="3"/>
  <c r="AJ1969" i="3"/>
  <c r="AI1969" i="3"/>
  <c r="AJ1968" i="3"/>
  <c r="AI1968" i="3"/>
  <c r="AJ1967" i="3"/>
  <c r="AI1967" i="3"/>
  <c r="AJ1966" i="3"/>
  <c r="AI1966" i="3"/>
  <c r="AJ1965" i="3"/>
  <c r="AI1965" i="3"/>
  <c r="AJ1964" i="3"/>
  <c r="AI1964" i="3"/>
  <c r="AJ1963" i="3"/>
  <c r="AI1963" i="3"/>
  <c r="AJ1962" i="3"/>
  <c r="AI1962" i="3"/>
  <c r="AJ1961" i="3"/>
  <c r="AI1961" i="3"/>
  <c r="AJ1960" i="3"/>
  <c r="AI1960" i="3"/>
  <c r="AJ1959" i="3"/>
  <c r="AI1959" i="3"/>
  <c r="AJ1958" i="3"/>
  <c r="AI1958" i="3"/>
  <c r="AJ1957" i="3"/>
  <c r="AI1957" i="3"/>
  <c r="AJ1956" i="3"/>
  <c r="AI1956" i="3"/>
  <c r="AJ1955" i="3"/>
  <c r="AI1955" i="3"/>
  <c r="AJ1954" i="3"/>
  <c r="AI1954" i="3"/>
  <c r="AJ1953" i="3"/>
  <c r="AI1953" i="3"/>
  <c r="AJ1952" i="3"/>
  <c r="AI1952" i="3"/>
  <c r="AJ1951" i="3"/>
  <c r="AI1951" i="3"/>
  <c r="AJ1950" i="3"/>
  <c r="AI1950" i="3"/>
  <c r="AJ1949" i="3"/>
  <c r="AI1949" i="3"/>
  <c r="AJ1948" i="3"/>
  <c r="AI1948" i="3"/>
  <c r="AJ1947" i="3"/>
  <c r="AI1947" i="3"/>
  <c r="AJ1946" i="3"/>
  <c r="AI1946" i="3"/>
  <c r="AJ1945" i="3"/>
  <c r="AI1945" i="3"/>
  <c r="AJ1944" i="3"/>
  <c r="AI1944" i="3"/>
  <c r="AJ1943" i="3"/>
  <c r="AI1943" i="3"/>
  <c r="AJ1942" i="3"/>
  <c r="AI1942" i="3"/>
  <c r="AJ1941" i="3"/>
  <c r="AI1941" i="3"/>
  <c r="AJ1940" i="3"/>
  <c r="AI1940" i="3"/>
  <c r="AJ1939" i="3"/>
  <c r="AI1939" i="3"/>
  <c r="AJ1938" i="3"/>
  <c r="AI1938" i="3"/>
  <c r="AJ1937" i="3"/>
  <c r="AI1937" i="3"/>
  <c r="AJ1936" i="3"/>
  <c r="AI1936" i="3"/>
  <c r="AJ1935" i="3"/>
  <c r="AI1935" i="3"/>
  <c r="AJ1934" i="3"/>
  <c r="AI1934" i="3"/>
  <c r="AJ1933" i="3"/>
  <c r="AI1933" i="3"/>
  <c r="AJ1932" i="3"/>
  <c r="AI1932" i="3"/>
  <c r="AJ1931" i="3"/>
  <c r="AI1931" i="3"/>
  <c r="AJ1930" i="3"/>
  <c r="AI1930" i="3"/>
  <c r="AJ1929" i="3"/>
  <c r="AI1929" i="3"/>
  <c r="AJ1928" i="3"/>
  <c r="AI1928" i="3"/>
  <c r="AJ1927" i="3"/>
  <c r="AI1927" i="3"/>
  <c r="AJ1926" i="3"/>
  <c r="AI1926" i="3"/>
  <c r="AJ1925" i="3"/>
  <c r="AI1925" i="3"/>
  <c r="AJ1924" i="3"/>
  <c r="AI1924" i="3"/>
  <c r="AJ1923" i="3"/>
  <c r="AI1923" i="3"/>
  <c r="AJ1922" i="3"/>
  <c r="AI1922" i="3"/>
  <c r="AJ1921" i="3"/>
  <c r="AI1921" i="3"/>
  <c r="AJ1920" i="3"/>
  <c r="AI1920" i="3"/>
  <c r="AJ1919" i="3"/>
  <c r="AI1919" i="3"/>
  <c r="AJ1918" i="3"/>
  <c r="AI1918" i="3"/>
  <c r="AJ1917" i="3"/>
  <c r="AI1917" i="3"/>
  <c r="AJ1916" i="3"/>
  <c r="AI1916" i="3"/>
  <c r="AJ1915" i="3"/>
  <c r="AI1915" i="3"/>
  <c r="AJ1914" i="3"/>
  <c r="AI1914" i="3"/>
  <c r="AJ1913" i="3"/>
  <c r="AI1913" i="3"/>
  <c r="AJ1912" i="3"/>
  <c r="AI1912" i="3"/>
  <c r="AJ1911" i="3"/>
  <c r="AI1911" i="3"/>
  <c r="AJ1910" i="3"/>
  <c r="AI1910" i="3"/>
  <c r="AJ1909" i="3"/>
  <c r="AI1909" i="3"/>
  <c r="AJ1908" i="3"/>
  <c r="AI1908" i="3"/>
  <c r="AJ1907" i="3"/>
  <c r="AI1907" i="3"/>
  <c r="AJ1906" i="3"/>
  <c r="AI1906" i="3"/>
  <c r="AJ1905" i="3"/>
  <c r="AI1905" i="3"/>
  <c r="AJ1904" i="3"/>
  <c r="AI1904" i="3"/>
  <c r="AJ1903" i="3"/>
  <c r="AI1903" i="3"/>
  <c r="AJ1902" i="3"/>
  <c r="AI1902" i="3"/>
  <c r="AJ1901" i="3"/>
  <c r="AI1901" i="3"/>
  <c r="AJ1900" i="3"/>
  <c r="AI1900" i="3"/>
  <c r="AJ1899" i="3"/>
  <c r="AI1899" i="3"/>
  <c r="AJ1898" i="3"/>
  <c r="AI1898" i="3"/>
  <c r="AJ1897" i="3"/>
  <c r="AI1897" i="3"/>
  <c r="AJ1896" i="3"/>
  <c r="AI1896" i="3"/>
  <c r="AJ1895" i="3"/>
  <c r="AI1895" i="3"/>
  <c r="AJ1894" i="3"/>
  <c r="AI1894" i="3"/>
  <c r="AJ1893" i="3"/>
  <c r="AI1893" i="3"/>
  <c r="AJ1892" i="3"/>
  <c r="AI1892" i="3"/>
  <c r="AJ1891" i="3"/>
  <c r="AI1891" i="3"/>
  <c r="AJ1890" i="3"/>
  <c r="AI1890" i="3"/>
  <c r="AJ1889" i="3"/>
  <c r="AI1889" i="3"/>
  <c r="AJ1888" i="3"/>
  <c r="AI1888" i="3"/>
  <c r="AJ1887" i="3"/>
  <c r="AI1887" i="3"/>
  <c r="AJ1886" i="3"/>
  <c r="AI1886" i="3"/>
  <c r="AJ1885" i="3"/>
  <c r="AI1885" i="3"/>
  <c r="AJ1884" i="3"/>
  <c r="AI1884" i="3"/>
  <c r="AJ1883" i="3"/>
  <c r="AI1883" i="3"/>
  <c r="AJ1882" i="3"/>
  <c r="AI1882" i="3"/>
  <c r="AJ1881" i="3"/>
  <c r="AI1881" i="3"/>
  <c r="AJ1880" i="3"/>
  <c r="AI1880" i="3"/>
  <c r="AJ1879" i="3"/>
  <c r="AI1879" i="3"/>
  <c r="AJ1878" i="3"/>
  <c r="AI1878" i="3"/>
  <c r="AJ1877" i="3"/>
  <c r="AI1877" i="3"/>
  <c r="AJ1876" i="3"/>
  <c r="AI1876" i="3"/>
  <c r="AJ1875" i="3"/>
  <c r="AI1875" i="3"/>
  <c r="AJ1874" i="3"/>
  <c r="AI1874" i="3"/>
  <c r="AJ1873" i="3"/>
  <c r="AI1873" i="3"/>
  <c r="AJ1872" i="3"/>
  <c r="AI1872" i="3"/>
  <c r="AJ1871" i="3"/>
  <c r="AI1871" i="3"/>
  <c r="AJ1870" i="3"/>
  <c r="AI1870" i="3"/>
  <c r="AJ1869" i="3"/>
  <c r="AI1869" i="3"/>
  <c r="AJ1868" i="3"/>
  <c r="AI1868" i="3"/>
  <c r="AJ1867" i="3"/>
  <c r="AI1867" i="3"/>
  <c r="AJ1866" i="3"/>
  <c r="AI1866" i="3"/>
  <c r="AJ1865" i="3"/>
  <c r="AI1865" i="3"/>
  <c r="AJ1864" i="3"/>
  <c r="AI1864" i="3"/>
  <c r="AJ1863" i="3"/>
  <c r="AI1863" i="3"/>
  <c r="AJ1862" i="3"/>
  <c r="AI1862" i="3"/>
  <c r="AJ1861" i="3"/>
  <c r="AI1861" i="3"/>
  <c r="AJ1860" i="3"/>
  <c r="AI1860" i="3"/>
  <c r="AJ1859" i="3"/>
  <c r="AI1859" i="3"/>
  <c r="AJ1858" i="3"/>
  <c r="AI1858" i="3"/>
  <c r="AJ1857" i="3"/>
  <c r="AI1857" i="3"/>
  <c r="AJ1856" i="3"/>
  <c r="AI1856" i="3"/>
  <c r="AJ1855" i="3"/>
  <c r="AI1855" i="3"/>
  <c r="AJ1854" i="3"/>
  <c r="AI1854" i="3"/>
  <c r="AJ1853" i="3"/>
  <c r="AI1853" i="3"/>
  <c r="AJ1852" i="3"/>
  <c r="AI1852" i="3"/>
  <c r="AJ1851" i="3"/>
  <c r="AI1851" i="3"/>
  <c r="AJ1850" i="3"/>
  <c r="AI1850" i="3"/>
  <c r="AJ1849" i="3"/>
  <c r="AI1849" i="3"/>
  <c r="AJ1848" i="3"/>
  <c r="AI1848" i="3"/>
  <c r="AJ1847" i="3"/>
  <c r="AI1847" i="3"/>
  <c r="AJ1846" i="3"/>
  <c r="AI1846" i="3"/>
  <c r="AJ1845" i="3"/>
  <c r="AI1845" i="3"/>
  <c r="AJ1844" i="3"/>
  <c r="AI1844" i="3"/>
  <c r="AJ1843" i="3"/>
  <c r="AI1843" i="3"/>
  <c r="AJ1842" i="3"/>
  <c r="AI1842" i="3"/>
  <c r="AJ1841" i="3"/>
  <c r="AI1841" i="3"/>
  <c r="AJ1840" i="3"/>
  <c r="AI1840" i="3"/>
  <c r="AJ1839" i="3"/>
  <c r="AI1839" i="3"/>
  <c r="AJ1838" i="3"/>
  <c r="AI1838" i="3"/>
  <c r="AJ1837" i="3"/>
  <c r="AI1837" i="3"/>
  <c r="AJ1836" i="3"/>
  <c r="AI1836" i="3"/>
  <c r="AJ1835" i="3"/>
  <c r="AI1835" i="3"/>
  <c r="AJ1834" i="3"/>
  <c r="AI1834" i="3"/>
  <c r="AJ1833" i="3"/>
  <c r="AI1833" i="3"/>
  <c r="AJ1832" i="3"/>
  <c r="AI1832" i="3"/>
  <c r="AJ1831" i="3"/>
  <c r="AI1831" i="3"/>
  <c r="AJ1830" i="3"/>
  <c r="AI1830" i="3"/>
  <c r="AJ1829" i="3"/>
  <c r="AI1829" i="3"/>
  <c r="AJ1828" i="3"/>
  <c r="AI1828" i="3"/>
  <c r="AJ1827" i="3"/>
  <c r="AI1827" i="3"/>
  <c r="AJ1826" i="3"/>
  <c r="AI1826" i="3"/>
  <c r="AJ1825" i="3"/>
  <c r="AI1825" i="3"/>
  <c r="AJ1824" i="3"/>
  <c r="AI1824" i="3"/>
  <c r="AJ1823" i="3"/>
  <c r="AI1823" i="3"/>
  <c r="AJ1822" i="3"/>
  <c r="AI1822" i="3"/>
  <c r="AJ1821" i="3"/>
  <c r="AI1821" i="3"/>
  <c r="AJ1820" i="3"/>
  <c r="AI1820" i="3"/>
  <c r="AJ1819" i="3"/>
  <c r="AI1819" i="3"/>
  <c r="AJ1818" i="3"/>
  <c r="AI1818" i="3"/>
  <c r="AJ1817" i="3"/>
  <c r="AI1817" i="3"/>
  <c r="AJ1816" i="3"/>
  <c r="AI1816" i="3"/>
  <c r="AJ1815" i="3"/>
  <c r="AI1815" i="3"/>
  <c r="AJ1814" i="3"/>
  <c r="AI1814" i="3"/>
  <c r="AJ1813" i="3"/>
  <c r="AI1813" i="3"/>
  <c r="AJ1812" i="3"/>
  <c r="AI1812" i="3"/>
  <c r="AJ1811" i="3"/>
  <c r="AI1811" i="3"/>
  <c r="AJ1810" i="3"/>
  <c r="AI1810" i="3"/>
  <c r="AJ1809" i="3"/>
  <c r="AI1809" i="3"/>
  <c r="AJ1808" i="3"/>
  <c r="AI1808" i="3"/>
  <c r="AJ1807" i="3"/>
  <c r="AI1807" i="3"/>
  <c r="AJ1806" i="3"/>
  <c r="AI1806" i="3"/>
  <c r="AJ1805" i="3"/>
  <c r="AI1805" i="3"/>
  <c r="AJ1804" i="3"/>
  <c r="AI1804" i="3"/>
  <c r="AJ1803" i="3"/>
  <c r="AI1803" i="3"/>
  <c r="AJ1802" i="3"/>
  <c r="AI1802" i="3"/>
  <c r="AJ1801" i="3"/>
  <c r="AI1801" i="3"/>
  <c r="AJ1800" i="3"/>
  <c r="AI1800" i="3"/>
  <c r="AJ1799" i="3"/>
  <c r="AI1799" i="3"/>
  <c r="AJ1798" i="3"/>
  <c r="AI1798" i="3"/>
  <c r="AJ1797" i="3"/>
  <c r="AI1797" i="3"/>
  <c r="AJ1796" i="3"/>
  <c r="AI1796" i="3"/>
  <c r="AJ1795" i="3"/>
  <c r="AI1795" i="3"/>
  <c r="AJ1794" i="3"/>
  <c r="AI1794" i="3"/>
  <c r="AJ1793" i="3"/>
  <c r="AI1793" i="3"/>
  <c r="AJ1792" i="3"/>
  <c r="AI1792" i="3"/>
  <c r="AJ1791" i="3"/>
  <c r="AI1791" i="3"/>
  <c r="AJ1790" i="3"/>
  <c r="AI1790" i="3"/>
  <c r="AJ1789" i="3"/>
  <c r="AI1789" i="3"/>
  <c r="AJ1788" i="3"/>
  <c r="AI1788" i="3"/>
  <c r="AJ1787" i="3"/>
  <c r="AI1787" i="3"/>
  <c r="AJ1786" i="3"/>
  <c r="AI1786" i="3"/>
  <c r="AJ1785" i="3"/>
  <c r="AI1785" i="3"/>
  <c r="AJ1784" i="3"/>
  <c r="AI1784" i="3"/>
  <c r="AJ1783" i="3"/>
  <c r="AI1783" i="3"/>
  <c r="AJ1782" i="3"/>
  <c r="AI1782" i="3"/>
  <c r="AJ1781" i="3"/>
  <c r="AI1781" i="3"/>
  <c r="AJ1780" i="3"/>
  <c r="AI1780" i="3"/>
  <c r="AJ1779" i="3"/>
  <c r="AI1779" i="3"/>
  <c r="AJ1778" i="3"/>
  <c r="AI1778" i="3"/>
  <c r="AJ1777" i="3"/>
  <c r="AI1777" i="3"/>
  <c r="AJ1776" i="3"/>
  <c r="AI1776" i="3"/>
  <c r="AJ1775" i="3"/>
  <c r="AI1775" i="3"/>
  <c r="AJ1774" i="3"/>
  <c r="AI1774" i="3"/>
  <c r="AJ1773" i="3"/>
  <c r="AI1773" i="3"/>
  <c r="AJ1772" i="3"/>
  <c r="AI1772" i="3"/>
  <c r="AJ1771" i="3"/>
  <c r="AI1771" i="3"/>
  <c r="AJ1770" i="3"/>
  <c r="AI1770" i="3"/>
  <c r="AJ1769" i="3"/>
  <c r="AI1769" i="3"/>
  <c r="AJ1768" i="3"/>
  <c r="AI1768" i="3"/>
  <c r="AJ1767" i="3"/>
  <c r="AI1767" i="3"/>
  <c r="AJ1766" i="3"/>
  <c r="AI1766" i="3"/>
  <c r="AJ1765" i="3"/>
  <c r="AI1765" i="3"/>
  <c r="AJ1764" i="3"/>
  <c r="AI1764" i="3"/>
  <c r="AJ1763" i="3"/>
  <c r="AI1763" i="3"/>
  <c r="AJ1762" i="3"/>
  <c r="AI1762" i="3"/>
  <c r="AJ1761" i="3"/>
  <c r="AI1761" i="3"/>
  <c r="AJ1760" i="3"/>
  <c r="AI1760" i="3"/>
  <c r="AJ1759" i="3"/>
  <c r="AI1759" i="3"/>
  <c r="AJ1758" i="3"/>
  <c r="AI1758" i="3"/>
  <c r="AJ1757" i="3"/>
  <c r="AI1757" i="3"/>
  <c r="AJ1756" i="3"/>
  <c r="AI1756" i="3"/>
  <c r="AJ1755" i="3"/>
  <c r="AI1755" i="3"/>
  <c r="AJ1754" i="3"/>
  <c r="AI1754" i="3"/>
  <c r="AJ1753" i="3"/>
  <c r="AI1753" i="3"/>
  <c r="AJ1752" i="3"/>
  <c r="AI1752" i="3"/>
  <c r="AJ1751" i="3"/>
  <c r="AI1751" i="3"/>
  <c r="AJ1750" i="3"/>
  <c r="AI1750" i="3"/>
  <c r="AJ1749" i="3"/>
  <c r="AI1749" i="3"/>
  <c r="AJ1748" i="3"/>
  <c r="AI1748" i="3"/>
  <c r="AJ1747" i="3"/>
  <c r="AI1747" i="3"/>
  <c r="AJ1746" i="3"/>
  <c r="AI1746" i="3"/>
  <c r="AJ1745" i="3"/>
  <c r="AI1745" i="3"/>
  <c r="AJ1744" i="3"/>
  <c r="AI1744" i="3"/>
  <c r="AJ1743" i="3"/>
  <c r="AI1743" i="3"/>
  <c r="AJ1742" i="3"/>
  <c r="AI1742" i="3"/>
  <c r="AJ1741" i="3"/>
  <c r="AI1741" i="3"/>
  <c r="AJ1740" i="3"/>
  <c r="AI1740" i="3"/>
  <c r="AJ1739" i="3"/>
  <c r="AI1739" i="3"/>
  <c r="AJ1738" i="3"/>
  <c r="AI1738" i="3"/>
  <c r="AJ1737" i="3"/>
  <c r="AI1737" i="3"/>
  <c r="AJ1736" i="3"/>
  <c r="AI1736" i="3"/>
  <c r="AJ1735" i="3"/>
  <c r="AI1735" i="3"/>
  <c r="AJ1734" i="3"/>
  <c r="AI1734" i="3"/>
  <c r="AJ1733" i="3"/>
  <c r="AI1733" i="3"/>
  <c r="AJ1732" i="3"/>
  <c r="AI1732" i="3"/>
  <c r="AJ1731" i="3"/>
  <c r="AI1731" i="3"/>
  <c r="AJ1730" i="3"/>
  <c r="AI1730" i="3"/>
  <c r="AJ1729" i="3"/>
  <c r="AI1729" i="3"/>
  <c r="AJ1728" i="3"/>
  <c r="AI1728" i="3"/>
  <c r="AJ1727" i="3"/>
  <c r="AI1727" i="3"/>
  <c r="AJ1726" i="3"/>
  <c r="AI1726" i="3"/>
  <c r="AJ1725" i="3"/>
  <c r="AI1725" i="3"/>
  <c r="AJ1724" i="3"/>
  <c r="AI1724" i="3"/>
  <c r="AJ1723" i="3"/>
  <c r="AI1723" i="3"/>
  <c r="AJ1722" i="3"/>
  <c r="AI1722" i="3"/>
  <c r="AJ1721" i="3"/>
  <c r="AI1721" i="3"/>
  <c r="AJ1720" i="3"/>
  <c r="AI1720" i="3"/>
  <c r="AJ1719" i="3"/>
  <c r="AI1719" i="3"/>
  <c r="AJ1718" i="3"/>
  <c r="AI1718" i="3"/>
  <c r="AJ1717" i="3"/>
  <c r="AI1717" i="3"/>
  <c r="AJ1716" i="3"/>
  <c r="AI1716" i="3"/>
  <c r="AJ1715" i="3"/>
  <c r="AI1715" i="3"/>
  <c r="AJ1714" i="3"/>
  <c r="AI1714" i="3"/>
  <c r="AJ1713" i="3"/>
  <c r="AI1713" i="3"/>
  <c r="AJ1712" i="3"/>
  <c r="AI1712" i="3"/>
  <c r="AJ1711" i="3"/>
  <c r="AI1711" i="3"/>
  <c r="AJ1710" i="3"/>
  <c r="AI1710" i="3"/>
  <c r="AJ1709" i="3"/>
  <c r="AI1709" i="3"/>
  <c r="AJ1708" i="3"/>
  <c r="AI1708" i="3"/>
  <c r="AJ1707" i="3"/>
  <c r="AI1707" i="3"/>
  <c r="AJ1706" i="3"/>
  <c r="AI1706" i="3"/>
  <c r="AJ1705" i="3"/>
  <c r="AI1705" i="3"/>
  <c r="AJ1704" i="3"/>
  <c r="AI1704" i="3"/>
  <c r="AJ1703" i="3"/>
  <c r="AI1703" i="3"/>
  <c r="AJ1702" i="3"/>
  <c r="AI1702" i="3"/>
  <c r="AJ1701" i="3"/>
  <c r="AI1701" i="3"/>
  <c r="AJ1700" i="3"/>
  <c r="AI1700" i="3"/>
  <c r="AJ1699" i="3"/>
  <c r="AI1699" i="3"/>
  <c r="AJ1698" i="3"/>
  <c r="AI1698" i="3"/>
  <c r="AJ1697" i="3"/>
  <c r="AI1697" i="3"/>
  <c r="AJ1696" i="3"/>
  <c r="AI1696" i="3"/>
  <c r="AJ1695" i="3"/>
  <c r="AI1695" i="3"/>
  <c r="AJ1694" i="3"/>
  <c r="AI1694" i="3"/>
  <c r="AJ1693" i="3"/>
  <c r="AI1693" i="3"/>
  <c r="AJ1692" i="3"/>
  <c r="AI1692" i="3"/>
  <c r="AJ1691" i="3"/>
  <c r="AI1691" i="3"/>
  <c r="AJ1690" i="3"/>
  <c r="AI1690" i="3"/>
  <c r="AJ1689" i="3"/>
  <c r="AI1689" i="3"/>
  <c r="AJ1688" i="3"/>
  <c r="AI1688" i="3"/>
  <c r="AJ1687" i="3"/>
  <c r="AI1687" i="3"/>
  <c r="AJ1686" i="3"/>
  <c r="AI1686" i="3"/>
  <c r="AJ1685" i="3"/>
  <c r="AI1685" i="3"/>
  <c r="AJ1684" i="3"/>
  <c r="AI1684" i="3"/>
  <c r="AJ1683" i="3"/>
  <c r="AI1683" i="3"/>
  <c r="AJ1682" i="3"/>
  <c r="AI1682" i="3"/>
  <c r="AJ1681" i="3"/>
  <c r="AI1681" i="3"/>
  <c r="AJ1680" i="3"/>
  <c r="AI1680" i="3"/>
  <c r="AJ1679" i="3"/>
  <c r="AI1679" i="3"/>
  <c r="AJ1678" i="3"/>
  <c r="AI1678" i="3"/>
  <c r="AJ1677" i="3"/>
  <c r="AI1677" i="3"/>
  <c r="AJ1676" i="3"/>
  <c r="AI1676" i="3"/>
  <c r="AJ1675" i="3"/>
  <c r="AI1675" i="3"/>
  <c r="AJ1674" i="3"/>
  <c r="AI1674" i="3"/>
  <c r="AJ1673" i="3"/>
  <c r="AI1673" i="3"/>
  <c r="AJ1672" i="3"/>
  <c r="AI1672" i="3"/>
  <c r="AJ1671" i="3"/>
  <c r="AI1671" i="3"/>
  <c r="AJ1670" i="3"/>
  <c r="AI1670" i="3"/>
  <c r="AJ1669" i="3"/>
  <c r="AI1669" i="3"/>
  <c r="AJ1668" i="3"/>
  <c r="AI1668" i="3"/>
  <c r="AJ1667" i="3"/>
  <c r="AI1667" i="3"/>
  <c r="AJ1666" i="3"/>
  <c r="AI1666" i="3"/>
  <c r="AJ1665" i="3"/>
  <c r="AI1665" i="3"/>
  <c r="AJ1664" i="3"/>
  <c r="AI1664" i="3"/>
  <c r="AJ1663" i="3"/>
  <c r="AI1663" i="3"/>
  <c r="AJ1662" i="3"/>
  <c r="AI1662" i="3"/>
  <c r="AJ1661" i="3"/>
  <c r="AI1661" i="3"/>
  <c r="AJ1660" i="3"/>
  <c r="AI1660" i="3"/>
  <c r="AJ1659" i="3"/>
  <c r="AI1659" i="3"/>
  <c r="AJ1658" i="3"/>
  <c r="AI1658" i="3"/>
  <c r="AJ1657" i="3"/>
  <c r="AI1657" i="3"/>
  <c r="AJ1656" i="3"/>
  <c r="AI1656" i="3"/>
  <c r="AJ1655" i="3"/>
  <c r="AI1655" i="3"/>
  <c r="AJ1654" i="3"/>
  <c r="AI1654" i="3"/>
  <c r="AJ1653" i="3"/>
  <c r="AI1653" i="3"/>
  <c r="AJ1652" i="3"/>
  <c r="AI1652" i="3"/>
  <c r="AJ1651" i="3"/>
  <c r="AI1651" i="3"/>
  <c r="AJ1650" i="3"/>
  <c r="AI1650" i="3"/>
  <c r="AJ1649" i="3"/>
  <c r="AI1649" i="3"/>
  <c r="AJ1648" i="3"/>
  <c r="AI1648" i="3"/>
  <c r="AJ1647" i="3"/>
  <c r="AI1647" i="3"/>
  <c r="AJ1646" i="3"/>
  <c r="AI1646" i="3"/>
  <c r="AJ1645" i="3"/>
  <c r="AI1645" i="3"/>
  <c r="AJ1644" i="3"/>
  <c r="AI1644" i="3"/>
  <c r="AJ1643" i="3"/>
  <c r="AI1643" i="3"/>
  <c r="AJ1642" i="3"/>
  <c r="AI1642" i="3"/>
  <c r="AJ1641" i="3"/>
  <c r="AI1641" i="3"/>
  <c r="AJ1640" i="3"/>
  <c r="AI1640" i="3"/>
  <c r="AJ1639" i="3"/>
  <c r="AI1639" i="3"/>
  <c r="AJ1638" i="3"/>
  <c r="AI1638" i="3"/>
  <c r="AJ1637" i="3"/>
  <c r="AI1637" i="3"/>
  <c r="AJ1636" i="3"/>
  <c r="AI1636" i="3"/>
  <c r="AJ1635" i="3"/>
  <c r="AI1635" i="3"/>
  <c r="AJ1634" i="3"/>
  <c r="AI1634" i="3"/>
  <c r="AJ1633" i="3"/>
  <c r="AI1633" i="3"/>
  <c r="AJ1632" i="3"/>
  <c r="AI1632" i="3"/>
  <c r="AJ1631" i="3"/>
  <c r="AI1631" i="3"/>
  <c r="AJ1630" i="3"/>
  <c r="AI1630" i="3"/>
  <c r="AJ1629" i="3"/>
  <c r="AI1629" i="3"/>
  <c r="AJ1628" i="3"/>
  <c r="AI1628" i="3"/>
  <c r="AJ1627" i="3"/>
  <c r="AI1627" i="3"/>
  <c r="AJ1626" i="3"/>
  <c r="AI1626" i="3"/>
  <c r="AJ1625" i="3"/>
  <c r="AI1625" i="3"/>
  <c r="AJ1624" i="3"/>
  <c r="AI1624" i="3"/>
  <c r="AJ1623" i="3"/>
  <c r="AI1623" i="3"/>
  <c r="AJ1622" i="3"/>
  <c r="AI1622" i="3"/>
  <c r="AJ1621" i="3"/>
  <c r="AI1621" i="3"/>
  <c r="AJ1620" i="3"/>
  <c r="AI1620" i="3"/>
  <c r="AJ1619" i="3"/>
  <c r="AI1619" i="3"/>
  <c r="AJ1618" i="3"/>
  <c r="AI1618" i="3"/>
  <c r="AJ1617" i="3"/>
  <c r="AI1617" i="3"/>
  <c r="AJ1616" i="3"/>
  <c r="AI1616" i="3"/>
  <c r="AJ1615" i="3"/>
  <c r="AI1615" i="3"/>
  <c r="AJ1614" i="3"/>
  <c r="AI1614" i="3"/>
  <c r="AJ1613" i="3"/>
  <c r="AI1613" i="3"/>
  <c r="AJ1612" i="3"/>
  <c r="AI1612" i="3"/>
  <c r="AJ1611" i="3"/>
  <c r="AI1611" i="3"/>
  <c r="AJ1610" i="3"/>
  <c r="AI1610" i="3"/>
  <c r="AJ1609" i="3"/>
  <c r="AI1609" i="3"/>
  <c r="AJ1608" i="3"/>
  <c r="AI1608" i="3"/>
  <c r="AJ1607" i="3"/>
  <c r="AI1607" i="3"/>
  <c r="AJ1606" i="3"/>
  <c r="AI1606" i="3"/>
  <c r="AJ1605" i="3"/>
  <c r="AI1605" i="3"/>
  <c r="AJ1604" i="3"/>
  <c r="AI1604" i="3"/>
  <c r="AJ1603" i="3"/>
  <c r="AI1603" i="3"/>
  <c r="AJ1602" i="3"/>
  <c r="AI1602" i="3"/>
  <c r="AJ1601" i="3"/>
  <c r="AI1601" i="3"/>
  <c r="AJ1600" i="3"/>
  <c r="AI1600" i="3"/>
  <c r="AJ1599" i="3"/>
  <c r="AI1599" i="3"/>
  <c r="AJ1598" i="3"/>
  <c r="AI1598" i="3"/>
  <c r="AJ1597" i="3"/>
  <c r="AI1597" i="3"/>
  <c r="AJ1596" i="3"/>
  <c r="AI1596" i="3"/>
  <c r="AJ1595" i="3"/>
  <c r="AI1595" i="3"/>
  <c r="AJ1594" i="3"/>
  <c r="AI1594" i="3"/>
  <c r="AJ1593" i="3"/>
  <c r="AI1593" i="3"/>
  <c r="AJ1592" i="3"/>
  <c r="AI1592" i="3"/>
  <c r="AJ1591" i="3"/>
  <c r="AI1591" i="3"/>
  <c r="AJ1590" i="3"/>
  <c r="AI1590" i="3"/>
  <c r="AJ1589" i="3"/>
  <c r="AI1589" i="3"/>
  <c r="AJ1588" i="3"/>
  <c r="AI1588" i="3"/>
  <c r="AJ1587" i="3"/>
  <c r="AI1587" i="3"/>
  <c r="AJ1586" i="3"/>
  <c r="AI1586" i="3"/>
  <c r="AJ1585" i="3"/>
  <c r="AI1585" i="3"/>
  <c r="AJ1584" i="3"/>
  <c r="AI1584" i="3"/>
  <c r="AJ1583" i="3"/>
  <c r="AI1583" i="3"/>
  <c r="AJ1582" i="3"/>
  <c r="AI1582" i="3"/>
  <c r="AJ1581" i="3"/>
  <c r="AI1581" i="3"/>
  <c r="AJ1580" i="3"/>
  <c r="AI1580" i="3"/>
  <c r="AJ1579" i="3"/>
  <c r="AI1579" i="3"/>
  <c r="AJ1578" i="3"/>
  <c r="AI1578" i="3"/>
  <c r="AJ1577" i="3"/>
  <c r="AI1577" i="3"/>
  <c r="AJ1576" i="3"/>
  <c r="AI1576" i="3"/>
  <c r="AJ1575" i="3"/>
  <c r="AI1575" i="3"/>
  <c r="AJ1574" i="3"/>
  <c r="AI1574" i="3"/>
  <c r="AJ1573" i="3"/>
  <c r="AI1573" i="3"/>
  <c r="AJ1572" i="3"/>
  <c r="AI1572" i="3"/>
  <c r="AJ1571" i="3"/>
  <c r="AI1571" i="3"/>
  <c r="AJ1570" i="3"/>
  <c r="AI1570" i="3"/>
  <c r="AJ1569" i="3"/>
  <c r="AI1569" i="3"/>
  <c r="AJ1568" i="3"/>
  <c r="AI1568" i="3"/>
  <c r="AJ1567" i="3"/>
  <c r="AI1567" i="3"/>
  <c r="AJ1566" i="3"/>
  <c r="AI1566" i="3"/>
  <c r="AJ1565" i="3"/>
  <c r="AI1565" i="3"/>
  <c r="AJ1564" i="3"/>
  <c r="AI1564" i="3"/>
  <c r="AJ1563" i="3"/>
  <c r="AI1563" i="3"/>
  <c r="AJ1562" i="3"/>
  <c r="AI1562" i="3"/>
  <c r="AJ1561" i="3"/>
  <c r="AI1561" i="3"/>
  <c r="AJ1560" i="3"/>
  <c r="AI1560" i="3"/>
  <c r="AJ1559" i="3"/>
  <c r="AI1559" i="3"/>
  <c r="AJ1558" i="3"/>
  <c r="AI1558" i="3"/>
  <c r="AJ1557" i="3"/>
  <c r="AI1557" i="3"/>
  <c r="AJ1556" i="3"/>
  <c r="AI1556" i="3"/>
  <c r="AJ1555" i="3"/>
  <c r="AI1555" i="3"/>
  <c r="AJ1554" i="3"/>
  <c r="AI1554" i="3"/>
  <c r="AJ1553" i="3"/>
  <c r="AI1553" i="3"/>
  <c r="AJ1552" i="3"/>
  <c r="AI1552" i="3"/>
  <c r="AJ1551" i="3"/>
  <c r="AI1551" i="3"/>
  <c r="AJ1550" i="3"/>
  <c r="AI1550" i="3"/>
  <c r="AJ1549" i="3"/>
  <c r="AI1549" i="3"/>
  <c r="AJ1548" i="3"/>
  <c r="AI1548" i="3"/>
  <c r="AJ1547" i="3"/>
  <c r="AI1547" i="3"/>
  <c r="AJ1546" i="3"/>
  <c r="AI1546" i="3"/>
  <c r="AJ1545" i="3"/>
  <c r="AI1545" i="3"/>
  <c r="AJ1544" i="3"/>
  <c r="AI1544" i="3"/>
  <c r="AJ1543" i="3"/>
  <c r="AI1543" i="3"/>
  <c r="AJ1542" i="3"/>
  <c r="AI1542" i="3"/>
  <c r="AJ1541" i="3"/>
  <c r="AI1541" i="3"/>
  <c r="AJ1540" i="3"/>
  <c r="AI1540" i="3"/>
  <c r="AJ1539" i="3"/>
  <c r="AI1539" i="3"/>
  <c r="AJ1538" i="3"/>
  <c r="AI1538" i="3"/>
  <c r="AJ1537" i="3"/>
  <c r="AI1537" i="3"/>
  <c r="AJ1536" i="3"/>
  <c r="AI1536" i="3"/>
  <c r="AJ1535" i="3"/>
  <c r="AI1535" i="3"/>
  <c r="AJ1534" i="3"/>
  <c r="AI1534" i="3"/>
  <c r="AJ1533" i="3"/>
  <c r="AI1533" i="3"/>
  <c r="AJ1532" i="3"/>
  <c r="AI1532" i="3"/>
  <c r="AJ1531" i="3"/>
  <c r="AI1531" i="3"/>
  <c r="AJ1530" i="3"/>
  <c r="AI1530" i="3"/>
  <c r="AJ1529" i="3"/>
  <c r="AI1529" i="3"/>
  <c r="AJ1528" i="3"/>
  <c r="AI1528" i="3"/>
  <c r="AJ1527" i="3"/>
  <c r="AI1527" i="3"/>
  <c r="AJ1526" i="3"/>
  <c r="AI1526" i="3"/>
  <c r="AJ1525" i="3"/>
  <c r="AI1525" i="3"/>
  <c r="AJ1524" i="3"/>
  <c r="AI1524" i="3"/>
  <c r="AJ1523" i="3"/>
  <c r="AI1523" i="3"/>
  <c r="AJ1522" i="3"/>
  <c r="AI1522" i="3"/>
  <c r="AJ1521" i="3"/>
  <c r="AI1521" i="3"/>
  <c r="AJ1520" i="3"/>
  <c r="AI1520" i="3"/>
  <c r="AJ1519" i="3"/>
  <c r="AI1519" i="3"/>
  <c r="AJ1518" i="3"/>
  <c r="AI1518" i="3"/>
  <c r="AJ1517" i="3"/>
  <c r="AI1517" i="3"/>
  <c r="AJ1516" i="3"/>
  <c r="AI1516" i="3"/>
  <c r="AJ1515" i="3"/>
  <c r="AI1515" i="3"/>
  <c r="AJ1514" i="3"/>
  <c r="AI1514" i="3"/>
  <c r="AJ1513" i="3"/>
  <c r="AI1513" i="3"/>
  <c r="AJ1512" i="3"/>
  <c r="AI1512" i="3"/>
  <c r="AJ1511" i="3"/>
  <c r="AI1511" i="3"/>
  <c r="AJ1510" i="3"/>
  <c r="AI1510" i="3"/>
  <c r="AJ1509" i="3"/>
  <c r="AI1509" i="3"/>
  <c r="AJ1508" i="3"/>
  <c r="AI1508" i="3"/>
  <c r="AJ1507" i="3"/>
  <c r="AI1507" i="3"/>
  <c r="AJ1506" i="3"/>
  <c r="AI1506" i="3"/>
  <c r="AJ1505" i="3"/>
  <c r="AI1505" i="3"/>
  <c r="AJ1504" i="3"/>
  <c r="AI1504" i="3"/>
  <c r="AJ1503" i="3"/>
  <c r="AI1503" i="3"/>
  <c r="AJ1502" i="3"/>
  <c r="AI1502" i="3"/>
  <c r="AJ1501" i="3"/>
  <c r="AI1501" i="3"/>
  <c r="AJ1500" i="3"/>
  <c r="AI1500" i="3"/>
  <c r="AJ1499" i="3"/>
  <c r="AI1499" i="3"/>
  <c r="AJ1498" i="3"/>
  <c r="AI1498" i="3"/>
  <c r="AJ1497" i="3"/>
  <c r="AI1497" i="3"/>
  <c r="AJ1496" i="3"/>
  <c r="AI1496" i="3"/>
  <c r="AJ1495" i="3"/>
  <c r="AI1495" i="3"/>
  <c r="AJ1494" i="3"/>
  <c r="AI1494" i="3"/>
  <c r="AJ1493" i="3"/>
  <c r="AI1493" i="3"/>
  <c r="AJ1492" i="3"/>
  <c r="AI1492" i="3"/>
  <c r="AJ1491" i="3"/>
  <c r="AI1491" i="3"/>
  <c r="AJ1490" i="3"/>
  <c r="AI1490" i="3"/>
  <c r="AJ1489" i="3"/>
  <c r="AI1489" i="3"/>
  <c r="AJ1488" i="3"/>
  <c r="AI1488" i="3"/>
  <c r="AJ1487" i="3"/>
  <c r="AI1487" i="3"/>
  <c r="AJ1486" i="3"/>
  <c r="AI1486" i="3"/>
  <c r="AJ1485" i="3"/>
  <c r="AI1485" i="3"/>
  <c r="AJ1484" i="3"/>
  <c r="AI1484" i="3"/>
  <c r="AJ1483" i="3"/>
  <c r="AI1483" i="3"/>
  <c r="AJ1482" i="3"/>
  <c r="AI1482" i="3"/>
  <c r="AJ1481" i="3"/>
  <c r="AI1481" i="3"/>
  <c r="AJ1480" i="3"/>
  <c r="AI1480" i="3"/>
  <c r="AJ1479" i="3"/>
  <c r="AI1479" i="3"/>
  <c r="AJ1478" i="3"/>
  <c r="AI1478" i="3"/>
  <c r="AJ1477" i="3"/>
  <c r="AI1477" i="3"/>
  <c r="AJ1476" i="3"/>
  <c r="AI1476" i="3"/>
  <c r="AJ1475" i="3"/>
  <c r="AI1475" i="3"/>
  <c r="AJ1474" i="3"/>
  <c r="AI1474" i="3"/>
  <c r="AJ1473" i="3"/>
  <c r="AI1473" i="3"/>
  <c r="AJ1472" i="3"/>
  <c r="AI1472" i="3"/>
  <c r="AJ1471" i="3"/>
  <c r="AI1471" i="3"/>
  <c r="AJ1470" i="3"/>
  <c r="AI1470" i="3"/>
  <c r="AJ1469" i="3"/>
  <c r="AI1469" i="3"/>
  <c r="AJ1468" i="3"/>
  <c r="AI1468" i="3"/>
  <c r="AJ1467" i="3"/>
  <c r="AI1467" i="3"/>
  <c r="AJ1466" i="3"/>
  <c r="AI1466" i="3"/>
  <c r="AJ1465" i="3"/>
  <c r="AI1465" i="3"/>
  <c r="AJ1464" i="3"/>
  <c r="AI1464" i="3"/>
  <c r="AJ1463" i="3"/>
  <c r="AI1463" i="3"/>
  <c r="AJ1462" i="3"/>
  <c r="AI1462" i="3"/>
  <c r="AJ1461" i="3"/>
  <c r="AI1461" i="3"/>
  <c r="AJ1460" i="3"/>
  <c r="AI1460" i="3"/>
  <c r="AJ1459" i="3"/>
  <c r="AI1459" i="3"/>
  <c r="AJ1458" i="3"/>
  <c r="AI1458" i="3"/>
  <c r="AJ1457" i="3"/>
  <c r="AI1457" i="3"/>
  <c r="AJ1456" i="3"/>
  <c r="AI1456" i="3"/>
  <c r="AJ1455" i="3"/>
  <c r="AI1455" i="3"/>
  <c r="AJ1454" i="3"/>
  <c r="AI1454" i="3"/>
  <c r="AJ1453" i="3"/>
  <c r="AI1453" i="3"/>
  <c r="AJ1452" i="3"/>
  <c r="AI1452" i="3"/>
  <c r="AJ1451" i="3"/>
  <c r="AI1451" i="3"/>
  <c r="AJ1450" i="3"/>
  <c r="AI1450" i="3"/>
  <c r="AJ1449" i="3"/>
  <c r="AI1449" i="3"/>
  <c r="AJ1448" i="3"/>
  <c r="AI1448" i="3"/>
  <c r="AJ1447" i="3"/>
  <c r="AI1447" i="3"/>
  <c r="AJ1446" i="3"/>
  <c r="AI1446" i="3"/>
  <c r="AJ1445" i="3"/>
  <c r="AI1445" i="3"/>
  <c r="AJ1444" i="3"/>
  <c r="AI1444" i="3"/>
  <c r="AJ1443" i="3"/>
  <c r="AI1443" i="3"/>
  <c r="AJ1442" i="3"/>
  <c r="AI1442" i="3"/>
  <c r="AJ1441" i="3"/>
  <c r="AI1441" i="3"/>
  <c r="AJ1440" i="3"/>
  <c r="AI1440" i="3"/>
  <c r="AJ1439" i="3"/>
  <c r="AI1439" i="3"/>
  <c r="AJ1438" i="3"/>
  <c r="AI1438" i="3"/>
  <c r="AJ1437" i="3"/>
  <c r="AI1437" i="3"/>
  <c r="AJ1436" i="3"/>
  <c r="AI1436" i="3"/>
  <c r="AJ1435" i="3"/>
  <c r="AI1435" i="3"/>
  <c r="AJ1434" i="3"/>
  <c r="AI1434" i="3"/>
  <c r="AJ1433" i="3"/>
  <c r="AI1433" i="3"/>
  <c r="AJ1432" i="3"/>
  <c r="AI1432" i="3"/>
  <c r="AJ1431" i="3"/>
  <c r="AI1431" i="3"/>
  <c r="AJ1430" i="3"/>
  <c r="AI1430" i="3"/>
  <c r="AJ1429" i="3"/>
  <c r="AI1429" i="3"/>
  <c r="AJ1428" i="3"/>
  <c r="AI1428" i="3"/>
  <c r="AJ1427" i="3"/>
  <c r="AI1427" i="3"/>
  <c r="AJ1426" i="3"/>
  <c r="AI1426" i="3"/>
  <c r="AJ1425" i="3"/>
  <c r="AI1425" i="3"/>
  <c r="AJ1424" i="3"/>
  <c r="AI1424" i="3"/>
  <c r="AJ1423" i="3"/>
  <c r="AI1423" i="3"/>
  <c r="AJ1422" i="3"/>
  <c r="AI1422" i="3"/>
  <c r="AJ1421" i="3"/>
  <c r="AI1421" i="3"/>
  <c r="AJ1420" i="3"/>
  <c r="AI1420" i="3"/>
  <c r="AJ1419" i="3"/>
  <c r="AI1419" i="3"/>
  <c r="AJ1418" i="3"/>
  <c r="AI1418" i="3"/>
  <c r="AJ1417" i="3"/>
  <c r="AI1417" i="3"/>
  <c r="AJ1416" i="3"/>
  <c r="AI1416" i="3"/>
  <c r="AJ1415" i="3"/>
  <c r="AI1415" i="3"/>
  <c r="AJ1414" i="3"/>
  <c r="AI1414" i="3"/>
  <c r="AJ1413" i="3"/>
  <c r="AI1413" i="3"/>
  <c r="AJ1412" i="3"/>
  <c r="AI1412" i="3"/>
  <c r="AJ1411" i="3"/>
  <c r="AI1411" i="3"/>
  <c r="AJ1410" i="3"/>
  <c r="AI1410" i="3"/>
  <c r="AJ1409" i="3"/>
  <c r="AI1409" i="3"/>
  <c r="AJ1408" i="3"/>
  <c r="AI1408" i="3"/>
  <c r="AJ1407" i="3"/>
  <c r="AI1407" i="3"/>
  <c r="AJ1406" i="3"/>
  <c r="AI1406" i="3"/>
  <c r="AJ1405" i="3"/>
  <c r="AI1405" i="3"/>
  <c r="AJ1404" i="3"/>
  <c r="AI1404" i="3"/>
  <c r="AJ1403" i="3"/>
  <c r="AI1403" i="3"/>
  <c r="AJ1402" i="3"/>
  <c r="AI1402" i="3"/>
  <c r="AJ1401" i="3"/>
  <c r="AI1401" i="3"/>
  <c r="AJ1400" i="3"/>
  <c r="AI1400" i="3"/>
  <c r="AJ1399" i="3"/>
  <c r="AI1399" i="3"/>
  <c r="AJ1398" i="3"/>
  <c r="AI1398" i="3"/>
  <c r="AJ1397" i="3"/>
  <c r="AI1397" i="3"/>
  <c r="AJ1396" i="3"/>
  <c r="AI1396" i="3"/>
  <c r="AJ1395" i="3"/>
  <c r="AI1395" i="3"/>
  <c r="AJ1394" i="3"/>
  <c r="AI1394" i="3"/>
  <c r="AJ1393" i="3"/>
  <c r="AI1393" i="3"/>
  <c r="AJ1392" i="3"/>
  <c r="AI1392" i="3"/>
  <c r="AJ1391" i="3"/>
  <c r="AI1391" i="3"/>
  <c r="AJ1390" i="3"/>
  <c r="AI1390" i="3"/>
  <c r="AJ1389" i="3"/>
  <c r="AI1389" i="3"/>
  <c r="AJ1388" i="3"/>
  <c r="AI1388" i="3"/>
  <c r="AJ1387" i="3"/>
  <c r="AI1387" i="3"/>
  <c r="AJ1386" i="3"/>
  <c r="AI1386" i="3"/>
  <c r="AJ1385" i="3"/>
  <c r="AI1385" i="3"/>
  <c r="AJ1384" i="3"/>
  <c r="AI1384" i="3"/>
  <c r="AJ1383" i="3"/>
  <c r="AI1383" i="3"/>
  <c r="AJ1382" i="3"/>
  <c r="AI1382" i="3"/>
  <c r="AJ1381" i="3"/>
  <c r="AI1381" i="3"/>
  <c r="AJ1380" i="3"/>
  <c r="AI1380" i="3"/>
  <c r="AJ1379" i="3"/>
  <c r="AI1379" i="3"/>
  <c r="AJ1378" i="3"/>
  <c r="AI1378" i="3"/>
  <c r="AJ1377" i="3"/>
  <c r="AI1377" i="3"/>
  <c r="AJ1376" i="3"/>
  <c r="AI1376" i="3"/>
  <c r="AJ1375" i="3"/>
  <c r="AI1375" i="3"/>
  <c r="AJ1374" i="3"/>
  <c r="AI1374" i="3"/>
  <c r="AJ1373" i="3"/>
  <c r="AI1373" i="3"/>
  <c r="AJ1372" i="3"/>
  <c r="AI1372" i="3"/>
  <c r="AJ1371" i="3"/>
  <c r="AI1371" i="3"/>
  <c r="AJ1370" i="3"/>
  <c r="AI1370" i="3"/>
  <c r="AJ1369" i="3"/>
  <c r="AI1369" i="3"/>
  <c r="AJ1368" i="3"/>
  <c r="AI1368" i="3"/>
  <c r="AJ1367" i="3"/>
  <c r="AI1367" i="3"/>
  <c r="AJ1366" i="3"/>
  <c r="AI1366" i="3"/>
  <c r="AJ1365" i="3"/>
  <c r="AI1365" i="3"/>
  <c r="AJ1364" i="3"/>
  <c r="AI1364" i="3"/>
  <c r="AJ1363" i="3"/>
  <c r="AI1363" i="3"/>
  <c r="AJ1362" i="3"/>
  <c r="AI1362" i="3"/>
  <c r="AJ1361" i="3"/>
  <c r="AI1361" i="3"/>
  <c r="AJ1360" i="3"/>
  <c r="AI1360" i="3"/>
  <c r="AJ1359" i="3"/>
  <c r="AI1359" i="3"/>
  <c r="AJ1358" i="3"/>
  <c r="AI1358" i="3"/>
  <c r="AJ1357" i="3"/>
  <c r="AI1357" i="3"/>
  <c r="AJ1356" i="3"/>
  <c r="AI1356" i="3"/>
  <c r="AJ1355" i="3"/>
  <c r="AI1355" i="3"/>
  <c r="AJ1354" i="3"/>
  <c r="AI1354" i="3"/>
  <c r="AJ1353" i="3"/>
  <c r="AI1353" i="3"/>
  <c r="AJ1352" i="3"/>
  <c r="AI1352" i="3"/>
  <c r="AJ1351" i="3"/>
  <c r="AI1351" i="3"/>
  <c r="AJ1350" i="3"/>
  <c r="AI1350" i="3"/>
  <c r="AJ1349" i="3"/>
  <c r="AI1349" i="3"/>
  <c r="AJ1348" i="3"/>
  <c r="AI1348" i="3"/>
  <c r="AJ1347" i="3"/>
  <c r="AI1347" i="3"/>
  <c r="AJ1346" i="3"/>
  <c r="AI1346" i="3"/>
  <c r="AJ1345" i="3"/>
  <c r="AI1345" i="3"/>
  <c r="AJ1344" i="3"/>
  <c r="AI1344" i="3"/>
  <c r="AJ1343" i="3"/>
  <c r="AI1343" i="3"/>
  <c r="AJ1342" i="3"/>
  <c r="AI1342" i="3"/>
  <c r="AJ1341" i="3"/>
  <c r="AI1341" i="3"/>
  <c r="AJ1340" i="3"/>
  <c r="AI1340" i="3"/>
  <c r="AJ1339" i="3"/>
  <c r="AI1339" i="3"/>
  <c r="AJ1338" i="3"/>
  <c r="AI1338" i="3"/>
  <c r="AJ1337" i="3"/>
  <c r="AI1337" i="3"/>
  <c r="AJ1336" i="3"/>
  <c r="AI1336" i="3"/>
  <c r="AJ1335" i="3"/>
  <c r="AI1335" i="3"/>
  <c r="AJ1334" i="3"/>
  <c r="AI1334" i="3"/>
  <c r="AJ1333" i="3"/>
  <c r="AI1333" i="3"/>
  <c r="AJ1332" i="3"/>
  <c r="AI1332" i="3"/>
  <c r="AJ1331" i="3"/>
  <c r="AI1331" i="3"/>
  <c r="AJ1330" i="3"/>
  <c r="AI1330" i="3"/>
  <c r="AJ1329" i="3"/>
  <c r="AI1329" i="3"/>
  <c r="AJ1328" i="3"/>
  <c r="AI1328" i="3"/>
  <c r="AJ1327" i="3"/>
  <c r="AI1327" i="3"/>
  <c r="AJ1326" i="3"/>
  <c r="AI1326" i="3"/>
  <c r="AJ1325" i="3"/>
  <c r="AI1325" i="3"/>
  <c r="AJ1324" i="3"/>
  <c r="AI1324" i="3"/>
  <c r="AJ1323" i="3"/>
  <c r="AI1323" i="3"/>
  <c r="AJ1322" i="3"/>
  <c r="AI1322" i="3"/>
  <c r="AJ1321" i="3"/>
  <c r="AI1321" i="3"/>
  <c r="AJ1320" i="3"/>
  <c r="AI1320" i="3"/>
  <c r="AJ1319" i="3"/>
  <c r="AI1319" i="3"/>
  <c r="AJ1318" i="3"/>
  <c r="AI1318" i="3"/>
  <c r="AJ1317" i="3"/>
  <c r="AI1317" i="3"/>
  <c r="AJ1316" i="3"/>
  <c r="AI1316" i="3"/>
  <c r="AJ1315" i="3"/>
  <c r="AI1315" i="3"/>
  <c r="AJ1314" i="3"/>
  <c r="AI1314" i="3"/>
  <c r="AJ1313" i="3"/>
  <c r="AI1313" i="3"/>
  <c r="AJ1312" i="3"/>
  <c r="AI1312" i="3"/>
  <c r="AJ1311" i="3"/>
  <c r="AI1311" i="3"/>
  <c r="AJ1310" i="3"/>
  <c r="AI1310" i="3"/>
  <c r="AJ1309" i="3"/>
  <c r="AI1309" i="3"/>
  <c r="AJ1308" i="3"/>
  <c r="AI1308" i="3"/>
  <c r="AJ1307" i="3"/>
  <c r="AI1307" i="3"/>
  <c r="AJ1306" i="3"/>
  <c r="AI1306" i="3"/>
  <c r="AJ1305" i="3"/>
  <c r="AI1305" i="3"/>
  <c r="AJ1304" i="3"/>
  <c r="AI1304" i="3"/>
  <c r="AJ1303" i="3"/>
  <c r="AI1303" i="3"/>
  <c r="AJ1302" i="3"/>
  <c r="AI1302" i="3"/>
  <c r="AJ1301" i="3"/>
  <c r="AI1301" i="3"/>
  <c r="AJ1300" i="3"/>
  <c r="AI1300" i="3"/>
  <c r="AJ1299" i="3"/>
  <c r="AI1299" i="3"/>
  <c r="AJ1298" i="3"/>
  <c r="AI1298" i="3"/>
  <c r="AJ1297" i="3"/>
  <c r="AI1297" i="3"/>
  <c r="AJ1296" i="3"/>
  <c r="AI1296" i="3"/>
  <c r="AJ1295" i="3"/>
  <c r="AI1295" i="3"/>
  <c r="AJ1294" i="3"/>
  <c r="AI1294" i="3"/>
  <c r="AJ1293" i="3"/>
  <c r="AI1293" i="3"/>
  <c r="AJ1292" i="3"/>
  <c r="AI1292" i="3"/>
  <c r="AJ1291" i="3"/>
  <c r="AI1291" i="3"/>
  <c r="AJ1290" i="3"/>
  <c r="AI1290" i="3"/>
  <c r="AJ1289" i="3"/>
  <c r="AI1289" i="3"/>
  <c r="AJ1288" i="3"/>
  <c r="AI1288" i="3"/>
  <c r="AJ1287" i="3"/>
  <c r="AI1287" i="3"/>
  <c r="AJ1286" i="3"/>
  <c r="AI1286" i="3"/>
  <c r="AJ1285" i="3"/>
  <c r="AI1285" i="3"/>
  <c r="AJ1284" i="3"/>
  <c r="AI1284" i="3"/>
  <c r="AJ1283" i="3"/>
  <c r="AI1283" i="3"/>
  <c r="AJ1282" i="3"/>
  <c r="AI1282" i="3"/>
  <c r="AJ1281" i="3"/>
  <c r="AI1281" i="3"/>
  <c r="AJ1280" i="3"/>
  <c r="AI1280" i="3"/>
  <c r="AJ1279" i="3"/>
  <c r="AI1279" i="3"/>
  <c r="AJ1278" i="3"/>
  <c r="AI1278" i="3"/>
  <c r="AJ1277" i="3"/>
  <c r="AI1277" i="3"/>
  <c r="AJ1276" i="3"/>
  <c r="AI1276" i="3"/>
  <c r="AJ1275" i="3"/>
  <c r="AI1275" i="3"/>
  <c r="AJ1274" i="3"/>
  <c r="AI1274" i="3"/>
  <c r="AJ1273" i="3"/>
  <c r="AI1273" i="3"/>
  <c r="AJ1272" i="3"/>
  <c r="AI1272" i="3"/>
  <c r="AJ1271" i="3"/>
  <c r="AI1271" i="3"/>
  <c r="AJ1270" i="3"/>
  <c r="AI1270" i="3"/>
  <c r="AJ1269" i="3"/>
  <c r="AI1269" i="3"/>
  <c r="AJ1268" i="3"/>
  <c r="AI1268" i="3"/>
  <c r="AJ1267" i="3"/>
  <c r="AI1267" i="3"/>
  <c r="AJ1266" i="3"/>
  <c r="AI1266" i="3"/>
  <c r="AJ1265" i="3"/>
  <c r="AI1265" i="3"/>
  <c r="AJ1264" i="3"/>
  <c r="AI1264" i="3"/>
  <c r="AJ1263" i="3"/>
  <c r="AI1263" i="3"/>
  <c r="AJ1262" i="3"/>
  <c r="AI1262" i="3"/>
  <c r="AJ1261" i="3"/>
  <c r="AI1261" i="3"/>
  <c r="AJ1260" i="3"/>
  <c r="AI1260" i="3"/>
  <c r="AJ1259" i="3"/>
  <c r="AI1259" i="3"/>
  <c r="AJ1258" i="3"/>
  <c r="AI1258" i="3"/>
  <c r="AJ1257" i="3"/>
  <c r="AI1257" i="3"/>
  <c r="AJ1256" i="3"/>
  <c r="AI1256" i="3"/>
  <c r="AJ1255" i="3"/>
  <c r="AI1255" i="3"/>
  <c r="AJ1254" i="3"/>
  <c r="AI1254" i="3"/>
  <c r="AJ1253" i="3"/>
  <c r="AI1253" i="3"/>
  <c r="AJ1252" i="3"/>
  <c r="AI1252" i="3"/>
  <c r="AJ1251" i="3"/>
  <c r="AI1251" i="3"/>
  <c r="AJ1250" i="3"/>
  <c r="AI1250" i="3"/>
  <c r="AJ1249" i="3"/>
  <c r="AI1249" i="3"/>
  <c r="AJ1248" i="3"/>
  <c r="AI1248" i="3"/>
  <c r="AJ1247" i="3"/>
  <c r="AI1247" i="3"/>
  <c r="AJ1246" i="3"/>
  <c r="AI1246" i="3"/>
  <c r="AJ1245" i="3"/>
  <c r="AI1245" i="3"/>
  <c r="AJ1244" i="3"/>
  <c r="AI1244" i="3"/>
  <c r="AJ1243" i="3"/>
  <c r="AI1243" i="3"/>
  <c r="AJ1242" i="3"/>
  <c r="AI1242" i="3"/>
  <c r="AJ1241" i="3"/>
  <c r="AI1241" i="3"/>
  <c r="AJ1240" i="3"/>
  <c r="AI1240" i="3"/>
  <c r="AJ1239" i="3"/>
  <c r="AI1239" i="3"/>
  <c r="AJ1238" i="3"/>
  <c r="AI1238" i="3"/>
  <c r="AJ1237" i="3"/>
  <c r="AI1237" i="3"/>
  <c r="AJ1236" i="3"/>
  <c r="AI1236" i="3"/>
  <c r="AJ1235" i="3"/>
  <c r="AI1235" i="3"/>
  <c r="AJ1234" i="3"/>
  <c r="AI1234" i="3"/>
  <c r="AJ1233" i="3"/>
  <c r="AI1233" i="3"/>
  <c r="AJ1232" i="3"/>
  <c r="AI1232" i="3"/>
  <c r="AJ1231" i="3"/>
  <c r="AI1231" i="3"/>
  <c r="AJ1230" i="3"/>
  <c r="AI1230" i="3"/>
  <c r="AJ1229" i="3"/>
  <c r="AI1229" i="3"/>
  <c r="AJ1228" i="3"/>
  <c r="AI1228" i="3"/>
  <c r="AJ1227" i="3"/>
  <c r="AI1227" i="3"/>
  <c r="AJ1226" i="3"/>
  <c r="AI1226" i="3"/>
  <c r="AJ1225" i="3"/>
  <c r="AI1225" i="3"/>
  <c r="AJ1224" i="3"/>
  <c r="AI1224" i="3"/>
  <c r="AJ1223" i="3"/>
  <c r="AI1223" i="3"/>
  <c r="AJ1222" i="3"/>
  <c r="AI1222" i="3"/>
  <c r="AJ1221" i="3"/>
  <c r="AI1221" i="3"/>
  <c r="AJ1220" i="3"/>
  <c r="AI1220" i="3"/>
  <c r="AJ1219" i="3"/>
  <c r="AI1219" i="3"/>
  <c r="AJ1218" i="3"/>
  <c r="AI1218" i="3"/>
  <c r="AJ1217" i="3"/>
  <c r="AI1217" i="3"/>
  <c r="AJ1216" i="3"/>
  <c r="AI1216" i="3"/>
  <c r="AJ1215" i="3"/>
  <c r="AI1215" i="3"/>
  <c r="AJ1214" i="3"/>
  <c r="AI1214" i="3"/>
  <c r="AJ1213" i="3"/>
  <c r="AI1213" i="3"/>
  <c r="AJ1212" i="3"/>
  <c r="AI1212" i="3"/>
  <c r="AJ1211" i="3"/>
  <c r="AI1211" i="3"/>
  <c r="AJ1210" i="3"/>
  <c r="AI1210" i="3"/>
  <c r="AJ1209" i="3"/>
  <c r="AI1209" i="3"/>
  <c r="AJ1208" i="3"/>
  <c r="AI1208" i="3"/>
  <c r="AJ1207" i="3"/>
  <c r="AI1207" i="3"/>
  <c r="AJ1206" i="3"/>
  <c r="AI1206" i="3"/>
  <c r="AJ1205" i="3"/>
  <c r="AI1205" i="3"/>
  <c r="AJ1204" i="3"/>
  <c r="AI1204" i="3"/>
  <c r="AJ1203" i="3"/>
  <c r="AI1203" i="3"/>
  <c r="AJ1202" i="3"/>
  <c r="AI1202" i="3"/>
  <c r="AJ1201" i="3"/>
  <c r="AI1201" i="3"/>
  <c r="AJ1200" i="3"/>
  <c r="AI1200" i="3"/>
  <c r="AJ1199" i="3"/>
  <c r="AI1199" i="3"/>
  <c r="AJ1198" i="3"/>
  <c r="AI1198" i="3"/>
  <c r="AJ1197" i="3"/>
  <c r="AI1197" i="3"/>
  <c r="AJ1196" i="3"/>
  <c r="AI1196" i="3"/>
  <c r="AJ1195" i="3"/>
  <c r="AI1195" i="3"/>
  <c r="AJ1194" i="3"/>
  <c r="AI1194" i="3"/>
  <c r="AJ1193" i="3"/>
  <c r="AI1193" i="3"/>
  <c r="AJ1192" i="3"/>
  <c r="AI1192" i="3"/>
  <c r="AJ1191" i="3"/>
  <c r="AI1191" i="3"/>
  <c r="AJ1190" i="3"/>
  <c r="AI1190" i="3"/>
  <c r="AJ1189" i="3"/>
  <c r="AI1189" i="3"/>
  <c r="AJ1188" i="3"/>
  <c r="AI1188" i="3"/>
  <c r="AJ1187" i="3"/>
  <c r="AI1187" i="3"/>
  <c r="AJ1186" i="3"/>
  <c r="AI1186" i="3"/>
  <c r="AJ1185" i="3"/>
  <c r="AI1185" i="3"/>
  <c r="AJ1184" i="3"/>
  <c r="AI1184" i="3"/>
  <c r="AJ1183" i="3"/>
  <c r="AI1183" i="3"/>
  <c r="AJ1182" i="3"/>
  <c r="AI1182" i="3"/>
  <c r="AJ1181" i="3"/>
  <c r="AI1181" i="3"/>
  <c r="AJ1180" i="3"/>
  <c r="AI1180" i="3"/>
  <c r="AJ1179" i="3"/>
  <c r="AI1179" i="3"/>
  <c r="AJ1178" i="3"/>
  <c r="AI1178" i="3"/>
  <c r="AJ1177" i="3"/>
  <c r="AI1177" i="3"/>
  <c r="AJ1176" i="3"/>
  <c r="AI1176" i="3"/>
  <c r="AJ1175" i="3"/>
  <c r="AI1175" i="3"/>
  <c r="AJ1174" i="3"/>
  <c r="AI1174" i="3"/>
  <c r="AJ1173" i="3"/>
  <c r="AI1173" i="3"/>
  <c r="AJ1172" i="3"/>
  <c r="AI1172" i="3"/>
  <c r="AJ1171" i="3"/>
  <c r="AI1171" i="3"/>
  <c r="AJ1170" i="3"/>
  <c r="AI1170" i="3"/>
  <c r="AJ1169" i="3"/>
  <c r="AI1169" i="3"/>
  <c r="AJ1168" i="3"/>
  <c r="AI1168" i="3"/>
  <c r="AJ1167" i="3"/>
  <c r="AI1167" i="3"/>
  <c r="AJ1166" i="3"/>
  <c r="AI1166" i="3"/>
  <c r="AJ1165" i="3"/>
  <c r="AI1165" i="3"/>
  <c r="AJ1164" i="3"/>
  <c r="AI1164" i="3"/>
  <c r="AJ1163" i="3"/>
  <c r="AI1163" i="3"/>
  <c r="AJ1162" i="3"/>
  <c r="AI1162" i="3"/>
  <c r="AJ1161" i="3"/>
  <c r="AI1161" i="3"/>
  <c r="AJ1160" i="3"/>
  <c r="AI1160" i="3"/>
  <c r="AJ1159" i="3"/>
  <c r="AI1159" i="3"/>
  <c r="AJ1158" i="3"/>
  <c r="AI1158" i="3"/>
  <c r="AJ1157" i="3"/>
  <c r="AI1157" i="3"/>
  <c r="AJ1156" i="3"/>
  <c r="AI1156" i="3"/>
  <c r="AJ1155" i="3"/>
  <c r="AI1155" i="3"/>
  <c r="AJ1154" i="3"/>
  <c r="AI1154" i="3"/>
  <c r="AJ1153" i="3"/>
  <c r="AI1153" i="3"/>
  <c r="AJ1152" i="3"/>
  <c r="AI1152" i="3"/>
  <c r="AJ1151" i="3"/>
  <c r="AI1151" i="3"/>
  <c r="AJ1150" i="3"/>
  <c r="AI1150" i="3"/>
  <c r="AJ1149" i="3"/>
  <c r="AI1149" i="3"/>
  <c r="AJ1148" i="3"/>
  <c r="AI1148" i="3"/>
  <c r="AJ1147" i="3"/>
  <c r="AI1147" i="3"/>
  <c r="AJ1146" i="3"/>
  <c r="AI1146" i="3"/>
  <c r="AJ1145" i="3"/>
  <c r="AI1145" i="3"/>
  <c r="AJ1144" i="3"/>
  <c r="AI1144" i="3"/>
  <c r="AJ1143" i="3"/>
  <c r="AI1143" i="3"/>
  <c r="AJ1142" i="3"/>
  <c r="AI1142" i="3"/>
  <c r="AJ1141" i="3"/>
  <c r="AI1141" i="3"/>
  <c r="AJ1140" i="3"/>
  <c r="AI1140" i="3"/>
  <c r="AJ1139" i="3"/>
  <c r="AI1139" i="3"/>
  <c r="AJ1138" i="3"/>
  <c r="AI1138" i="3"/>
  <c r="AJ1137" i="3"/>
  <c r="AI1137" i="3"/>
  <c r="AJ1136" i="3"/>
  <c r="AI1136" i="3"/>
  <c r="AJ1135" i="3"/>
  <c r="AI1135" i="3"/>
  <c r="AJ1134" i="3"/>
  <c r="AI1134" i="3"/>
  <c r="AJ1133" i="3"/>
  <c r="AI1133" i="3"/>
  <c r="AJ1132" i="3"/>
  <c r="AI1132" i="3"/>
  <c r="AJ1131" i="3"/>
  <c r="AI1131" i="3"/>
  <c r="AJ1130" i="3"/>
  <c r="AI1130" i="3"/>
  <c r="AJ1129" i="3"/>
  <c r="AI1129" i="3"/>
  <c r="AJ1128" i="3"/>
  <c r="AI1128" i="3"/>
  <c r="AJ1127" i="3"/>
  <c r="AI1127" i="3"/>
  <c r="AJ1126" i="3"/>
  <c r="AI1126" i="3"/>
  <c r="AJ1125" i="3"/>
  <c r="AI1125" i="3"/>
  <c r="AJ1124" i="3"/>
  <c r="AI1124" i="3"/>
  <c r="AJ1123" i="3"/>
  <c r="AI1123" i="3"/>
  <c r="AJ1122" i="3"/>
  <c r="AI1122" i="3"/>
  <c r="AJ1121" i="3"/>
  <c r="AI1121" i="3"/>
  <c r="AJ1120" i="3"/>
  <c r="AI1120" i="3"/>
  <c r="AJ1119" i="3"/>
  <c r="AI1119" i="3"/>
  <c r="AJ1118" i="3"/>
  <c r="AI1118" i="3"/>
  <c r="AJ1117" i="3"/>
  <c r="AI1117" i="3"/>
  <c r="AJ1116" i="3"/>
  <c r="AI1116" i="3"/>
  <c r="AJ1115" i="3"/>
  <c r="AI1115" i="3"/>
  <c r="AJ1114" i="3"/>
  <c r="AI1114" i="3"/>
  <c r="AJ1113" i="3"/>
  <c r="AI1113" i="3"/>
  <c r="AJ1112" i="3"/>
  <c r="AI1112" i="3"/>
  <c r="AJ1111" i="3"/>
  <c r="AI1111" i="3"/>
  <c r="AJ1110" i="3"/>
  <c r="AI1110" i="3"/>
  <c r="AJ1109" i="3"/>
  <c r="AI1109" i="3"/>
  <c r="AJ1108" i="3"/>
  <c r="AI1108" i="3"/>
  <c r="AJ1107" i="3"/>
  <c r="AI1107" i="3"/>
  <c r="AJ1106" i="3"/>
  <c r="AI1106" i="3"/>
  <c r="AJ1105" i="3"/>
  <c r="AI1105" i="3"/>
  <c r="AJ1104" i="3"/>
  <c r="AI1104" i="3"/>
  <c r="AJ1103" i="3"/>
  <c r="AI1103" i="3"/>
  <c r="AJ1102" i="3"/>
  <c r="AI1102" i="3"/>
  <c r="AJ1101" i="3"/>
  <c r="AI1101" i="3"/>
  <c r="AJ1100" i="3"/>
  <c r="AI1100" i="3"/>
  <c r="AJ1099" i="3"/>
  <c r="AI1099" i="3"/>
  <c r="AJ1098" i="3"/>
  <c r="AI1098" i="3"/>
  <c r="AJ1097" i="3"/>
  <c r="AI1097" i="3"/>
  <c r="AJ1096" i="3"/>
  <c r="AI1096" i="3"/>
  <c r="AJ1095" i="3"/>
  <c r="AI1095" i="3"/>
  <c r="AJ1094" i="3"/>
  <c r="AI1094" i="3"/>
  <c r="AJ1093" i="3"/>
  <c r="AI1093" i="3"/>
  <c r="AJ1092" i="3"/>
  <c r="AI1092" i="3"/>
  <c r="AJ1091" i="3"/>
  <c r="AI1091" i="3"/>
  <c r="AJ1090" i="3"/>
  <c r="AI1090" i="3"/>
  <c r="AJ1089" i="3"/>
  <c r="AI1089" i="3"/>
  <c r="AJ1088" i="3"/>
  <c r="AI1088" i="3"/>
  <c r="AJ1087" i="3"/>
  <c r="AI1087" i="3"/>
  <c r="AJ1086" i="3"/>
  <c r="AI1086" i="3"/>
  <c r="AJ1085" i="3"/>
  <c r="AI1085" i="3"/>
  <c r="AJ1084" i="3"/>
  <c r="AI1084" i="3"/>
  <c r="AJ1083" i="3"/>
  <c r="AI1083" i="3"/>
  <c r="AJ1082" i="3"/>
  <c r="AI1082" i="3"/>
  <c r="AJ1081" i="3"/>
  <c r="AI1081" i="3"/>
  <c r="AJ1080" i="3"/>
  <c r="AI1080" i="3"/>
  <c r="AJ1079" i="3"/>
  <c r="AI1079" i="3"/>
  <c r="AJ1078" i="3"/>
  <c r="AI1078" i="3"/>
  <c r="AJ1077" i="3"/>
  <c r="AI1077" i="3"/>
  <c r="AJ1076" i="3"/>
  <c r="AI1076" i="3"/>
  <c r="AJ1075" i="3"/>
  <c r="AI1075" i="3"/>
  <c r="AJ1074" i="3"/>
  <c r="AI1074" i="3"/>
  <c r="AJ1073" i="3"/>
  <c r="AI1073" i="3"/>
  <c r="AJ1072" i="3"/>
  <c r="AI1072" i="3"/>
  <c r="AJ1071" i="3"/>
  <c r="AI1071" i="3"/>
  <c r="AJ1070" i="3"/>
  <c r="AI1070" i="3"/>
  <c r="AJ1069" i="3"/>
  <c r="AI1069" i="3"/>
  <c r="AJ1068" i="3"/>
  <c r="AI1068" i="3"/>
  <c r="AJ1067" i="3"/>
  <c r="AI1067" i="3"/>
  <c r="AJ1066" i="3"/>
  <c r="AI1066" i="3"/>
  <c r="AJ1065" i="3"/>
  <c r="AI1065" i="3"/>
  <c r="AJ1064" i="3"/>
  <c r="AI1064" i="3"/>
  <c r="AJ1063" i="3"/>
  <c r="AI1063" i="3"/>
  <c r="AJ1062" i="3"/>
  <c r="AI1062" i="3"/>
  <c r="AJ1061" i="3"/>
  <c r="AI1061" i="3"/>
  <c r="AJ1060" i="3"/>
  <c r="AI1060" i="3"/>
  <c r="AJ1059" i="3"/>
  <c r="AI1059" i="3"/>
  <c r="AJ1058" i="3"/>
  <c r="AI1058" i="3"/>
  <c r="AJ1057" i="3"/>
  <c r="AI1057" i="3"/>
  <c r="AJ1056" i="3"/>
  <c r="AI1056" i="3"/>
  <c r="AJ1055" i="3"/>
  <c r="AI1055" i="3"/>
  <c r="AJ1054" i="3"/>
  <c r="AI1054" i="3"/>
  <c r="AJ1053" i="3"/>
  <c r="AI1053" i="3"/>
  <c r="AJ1052" i="3"/>
  <c r="AI1052" i="3"/>
  <c r="AJ1051" i="3"/>
  <c r="AI1051" i="3"/>
  <c r="AJ1050" i="3"/>
  <c r="AI1050" i="3"/>
  <c r="AJ1049" i="3"/>
  <c r="AI1049" i="3"/>
  <c r="AJ1048" i="3"/>
  <c r="AI1048" i="3"/>
  <c r="AJ1047" i="3"/>
  <c r="AI1047" i="3"/>
  <c r="AJ1046" i="3"/>
  <c r="AI1046" i="3"/>
  <c r="AJ1045" i="3"/>
  <c r="AI1045" i="3"/>
  <c r="AJ1044" i="3"/>
  <c r="AI1044" i="3"/>
  <c r="AJ1043" i="3"/>
  <c r="AI1043" i="3"/>
  <c r="AJ1042" i="3"/>
  <c r="AI1042" i="3"/>
  <c r="AJ1041" i="3"/>
  <c r="AI1041" i="3"/>
  <c r="AJ1040" i="3"/>
  <c r="AI1040" i="3"/>
  <c r="AJ1039" i="3"/>
  <c r="AI1039" i="3"/>
  <c r="AJ1038" i="3"/>
  <c r="AI1038" i="3"/>
  <c r="AJ1037" i="3"/>
  <c r="AI1037" i="3"/>
  <c r="AJ1036" i="3"/>
  <c r="AI1036" i="3"/>
  <c r="AJ1035" i="3"/>
  <c r="AI1035" i="3"/>
  <c r="AJ1034" i="3"/>
  <c r="AI1034" i="3"/>
  <c r="AJ1033" i="3"/>
  <c r="AI1033" i="3"/>
  <c r="AJ1032" i="3"/>
  <c r="AI1032" i="3"/>
  <c r="AJ1031" i="3"/>
  <c r="AI1031" i="3"/>
  <c r="AJ1030" i="3"/>
  <c r="AI1030" i="3"/>
  <c r="AJ1029" i="3"/>
  <c r="AI1029" i="3"/>
  <c r="AJ1028" i="3"/>
  <c r="AI1028" i="3"/>
  <c r="AJ1027" i="3"/>
  <c r="AI1027" i="3"/>
  <c r="AJ1026" i="3"/>
  <c r="AI1026" i="3"/>
  <c r="AJ1025" i="3"/>
  <c r="AI1025" i="3"/>
  <c r="AJ1024" i="3"/>
  <c r="AI1024" i="3"/>
  <c r="AJ1023" i="3"/>
  <c r="AI1023" i="3"/>
  <c r="AJ1022" i="3"/>
  <c r="AI1022" i="3"/>
  <c r="AJ1021" i="3"/>
  <c r="AI1021" i="3"/>
  <c r="AJ1020" i="3"/>
  <c r="AI1020" i="3"/>
  <c r="AJ1019" i="3"/>
  <c r="AI1019" i="3"/>
  <c r="AJ1018" i="3"/>
  <c r="AI1018" i="3"/>
  <c r="AJ1017" i="3"/>
  <c r="AI1017" i="3"/>
  <c r="AJ1016" i="3"/>
  <c r="AI1016" i="3"/>
  <c r="AJ1015" i="3"/>
  <c r="AI1015" i="3"/>
  <c r="AJ1014" i="3"/>
  <c r="AI1014" i="3"/>
  <c r="AJ1013" i="3"/>
  <c r="AI1013" i="3"/>
  <c r="AJ1012" i="3"/>
  <c r="AI1012" i="3"/>
  <c r="AJ1011" i="3"/>
  <c r="AI1011" i="3"/>
  <c r="AJ1010" i="3"/>
  <c r="AI1010" i="3"/>
  <c r="AJ1009" i="3"/>
  <c r="AI1009" i="3"/>
  <c r="AJ1008" i="3"/>
  <c r="AI1008" i="3"/>
  <c r="AJ1007" i="3"/>
  <c r="AI1007" i="3"/>
  <c r="AJ1006" i="3"/>
  <c r="AI1006" i="3"/>
  <c r="AJ1005" i="3"/>
  <c r="AI1005" i="3"/>
  <c r="AJ1004" i="3"/>
  <c r="AI1004" i="3"/>
  <c r="AJ1003" i="3"/>
  <c r="AI1003" i="3"/>
  <c r="AJ1002" i="3"/>
  <c r="AI1002" i="3"/>
  <c r="AJ1001" i="3"/>
  <c r="AI1001" i="3"/>
  <c r="AJ1000" i="3"/>
  <c r="AI1000" i="3"/>
  <c r="AJ999" i="3"/>
  <c r="AI999" i="3"/>
  <c r="AJ998" i="3"/>
  <c r="AI998" i="3"/>
  <c r="AJ997" i="3"/>
  <c r="AI997" i="3"/>
  <c r="AJ996" i="3"/>
  <c r="AI996" i="3"/>
  <c r="AJ995" i="3"/>
  <c r="AI995" i="3"/>
  <c r="AJ994" i="3"/>
  <c r="AI994" i="3"/>
  <c r="AJ993" i="3"/>
  <c r="AI993" i="3"/>
  <c r="AJ992" i="3"/>
  <c r="AI992" i="3"/>
  <c r="AJ991" i="3"/>
  <c r="AI991" i="3"/>
  <c r="AJ990" i="3"/>
  <c r="AI990" i="3"/>
  <c r="AJ989" i="3"/>
  <c r="AI989" i="3"/>
  <c r="AJ988" i="3"/>
  <c r="AI988" i="3"/>
  <c r="AJ987" i="3"/>
  <c r="AI987" i="3"/>
  <c r="AJ986" i="3"/>
  <c r="AI986" i="3"/>
  <c r="AJ985" i="3"/>
  <c r="AI985" i="3"/>
  <c r="AJ984" i="3"/>
  <c r="AI984" i="3"/>
  <c r="AJ983" i="3"/>
  <c r="AI983" i="3"/>
  <c r="AJ982" i="3"/>
  <c r="AI982" i="3"/>
  <c r="AJ981" i="3"/>
  <c r="AI981" i="3"/>
  <c r="AJ980" i="3"/>
  <c r="AI980" i="3"/>
  <c r="AJ979" i="3"/>
  <c r="AI979" i="3"/>
  <c r="AJ978" i="3"/>
  <c r="AI978" i="3"/>
  <c r="AJ977" i="3"/>
  <c r="AI977" i="3"/>
  <c r="AJ976" i="3"/>
  <c r="AI976" i="3"/>
  <c r="AJ975" i="3"/>
  <c r="AI975" i="3"/>
  <c r="AJ974" i="3"/>
  <c r="AI974" i="3"/>
  <c r="AJ973" i="3"/>
  <c r="AI973" i="3"/>
  <c r="AJ972" i="3"/>
  <c r="AI972" i="3"/>
  <c r="AJ971" i="3"/>
  <c r="AI971" i="3"/>
  <c r="AJ970" i="3"/>
  <c r="AI970" i="3"/>
  <c r="AJ969" i="3"/>
  <c r="AI969" i="3"/>
  <c r="AJ968" i="3"/>
  <c r="AI968" i="3"/>
  <c r="AJ967" i="3"/>
  <c r="AI967" i="3"/>
  <c r="AJ966" i="3"/>
  <c r="AI966" i="3"/>
  <c r="AJ965" i="3"/>
  <c r="AI965" i="3"/>
  <c r="AJ964" i="3"/>
  <c r="AI964" i="3"/>
  <c r="AJ963" i="3"/>
  <c r="AI963" i="3"/>
  <c r="AJ962" i="3"/>
  <c r="AI962" i="3"/>
  <c r="AJ961" i="3"/>
  <c r="AI961" i="3"/>
  <c r="AJ960" i="3"/>
  <c r="AI960" i="3"/>
  <c r="AJ959" i="3"/>
  <c r="AI959" i="3"/>
  <c r="AJ958" i="3"/>
  <c r="AI958" i="3"/>
  <c r="AJ957" i="3"/>
  <c r="AI957" i="3"/>
  <c r="AJ956" i="3"/>
  <c r="AI956" i="3"/>
  <c r="AJ955" i="3"/>
  <c r="AI955" i="3"/>
  <c r="AJ954" i="3"/>
  <c r="AI954" i="3"/>
  <c r="AJ953" i="3"/>
  <c r="AI953" i="3"/>
  <c r="AJ952" i="3"/>
  <c r="AI952" i="3"/>
  <c r="AJ951" i="3"/>
  <c r="AI951" i="3"/>
  <c r="AJ950" i="3"/>
  <c r="AI950" i="3"/>
  <c r="AJ949" i="3"/>
  <c r="AI949" i="3"/>
  <c r="AJ948" i="3"/>
  <c r="AI948" i="3"/>
  <c r="AJ947" i="3"/>
  <c r="AI947" i="3"/>
  <c r="AJ946" i="3"/>
  <c r="AI946" i="3"/>
  <c r="AJ945" i="3"/>
  <c r="AI945" i="3"/>
  <c r="AJ944" i="3"/>
  <c r="AI944" i="3"/>
  <c r="AJ943" i="3"/>
  <c r="AI943" i="3"/>
  <c r="AJ942" i="3"/>
  <c r="AI942" i="3"/>
  <c r="AJ941" i="3"/>
  <c r="AI941" i="3"/>
  <c r="AJ940" i="3"/>
  <c r="AI940" i="3"/>
  <c r="AJ939" i="3"/>
  <c r="AI939" i="3"/>
  <c r="AJ938" i="3"/>
  <c r="AI938" i="3"/>
  <c r="AJ937" i="3"/>
  <c r="AI937" i="3"/>
  <c r="AJ936" i="3"/>
  <c r="AI936" i="3"/>
  <c r="AJ935" i="3"/>
  <c r="AI935" i="3"/>
  <c r="AJ934" i="3"/>
  <c r="AI934" i="3"/>
  <c r="AJ933" i="3"/>
  <c r="AI933" i="3"/>
  <c r="AJ932" i="3"/>
  <c r="AI932" i="3"/>
  <c r="AJ931" i="3"/>
  <c r="AI931" i="3"/>
  <c r="AJ930" i="3"/>
  <c r="AI930" i="3"/>
  <c r="AJ929" i="3"/>
  <c r="AI929" i="3"/>
  <c r="AJ928" i="3"/>
  <c r="AI928" i="3"/>
  <c r="AJ927" i="3"/>
  <c r="AI927" i="3"/>
  <c r="AJ926" i="3"/>
  <c r="AI926" i="3"/>
  <c r="AJ925" i="3"/>
  <c r="AI925" i="3"/>
  <c r="AJ924" i="3"/>
  <c r="AI924" i="3"/>
  <c r="AJ923" i="3"/>
  <c r="AI923" i="3"/>
  <c r="AJ922" i="3"/>
  <c r="AI922" i="3"/>
  <c r="AJ921" i="3"/>
  <c r="AI921" i="3"/>
  <c r="AJ920" i="3"/>
  <c r="AI920" i="3"/>
  <c r="AJ919" i="3"/>
  <c r="AI919" i="3"/>
  <c r="AJ918" i="3"/>
  <c r="AI918" i="3"/>
  <c r="AJ917" i="3"/>
  <c r="AI917" i="3"/>
  <c r="AJ916" i="3"/>
  <c r="AI916" i="3"/>
  <c r="AJ915" i="3"/>
  <c r="AI915" i="3"/>
  <c r="AJ914" i="3"/>
  <c r="AI914" i="3"/>
  <c r="AJ913" i="3"/>
  <c r="AI913" i="3"/>
  <c r="AJ912" i="3"/>
  <c r="AI912" i="3"/>
  <c r="AJ911" i="3"/>
  <c r="AI911" i="3"/>
  <c r="AJ910" i="3"/>
  <c r="AI910" i="3"/>
  <c r="AJ909" i="3"/>
  <c r="AI909" i="3"/>
  <c r="AJ908" i="3"/>
  <c r="AI908" i="3"/>
  <c r="AJ907" i="3"/>
  <c r="AI907" i="3"/>
  <c r="AJ906" i="3"/>
  <c r="AI906" i="3"/>
  <c r="AJ905" i="3"/>
  <c r="AI905" i="3"/>
  <c r="AJ904" i="3"/>
  <c r="AI904" i="3"/>
  <c r="AJ903" i="3"/>
  <c r="AI903" i="3"/>
  <c r="AJ902" i="3"/>
  <c r="AI902" i="3"/>
  <c r="AJ901" i="3"/>
  <c r="AI901" i="3"/>
  <c r="AJ900" i="3"/>
  <c r="AI900" i="3"/>
  <c r="AJ899" i="3"/>
  <c r="AI899" i="3"/>
  <c r="AJ898" i="3"/>
  <c r="AI898" i="3"/>
  <c r="AJ897" i="3"/>
  <c r="AI897" i="3"/>
  <c r="AJ896" i="3"/>
  <c r="AI896" i="3"/>
  <c r="AJ895" i="3"/>
  <c r="AI895" i="3"/>
  <c r="AJ894" i="3"/>
  <c r="AI894" i="3"/>
  <c r="AJ893" i="3"/>
  <c r="AI893" i="3"/>
  <c r="AJ892" i="3"/>
  <c r="AI892" i="3"/>
  <c r="AJ891" i="3"/>
  <c r="AI891" i="3"/>
  <c r="AJ890" i="3"/>
  <c r="AI890" i="3"/>
  <c r="AJ889" i="3"/>
  <c r="AI889" i="3"/>
  <c r="AJ888" i="3"/>
  <c r="AI888" i="3"/>
  <c r="AJ887" i="3"/>
  <c r="AI887" i="3"/>
  <c r="AJ886" i="3"/>
  <c r="AI886" i="3"/>
  <c r="AJ885" i="3"/>
  <c r="AI885" i="3"/>
  <c r="AJ884" i="3"/>
  <c r="AI884" i="3"/>
  <c r="AJ883" i="3"/>
  <c r="AI883" i="3"/>
  <c r="AJ882" i="3"/>
  <c r="AI882" i="3"/>
  <c r="AJ881" i="3"/>
  <c r="AI881" i="3"/>
  <c r="AJ880" i="3"/>
  <c r="AI880" i="3"/>
  <c r="AJ879" i="3"/>
  <c r="AI879" i="3"/>
  <c r="AJ878" i="3"/>
  <c r="AI878" i="3"/>
  <c r="AJ877" i="3"/>
  <c r="AI877" i="3"/>
  <c r="AJ876" i="3"/>
  <c r="AI876" i="3"/>
  <c r="AJ875" i="3"/>
  <c r="AI875" i="3"/>
  <c r="AJ874" i="3"/>
  <c r="AI874" i="3"/>
  <c r="AJ873" i="3"/>
  <c r="AI873" i="3"/>
  <c r="AJ872" i="3"/>
  <c r="AI872" i="3"/>
  <c r="AJ871" i="3"/>
  <c r="AI871" i="3"/>
  <c r="AJ870" i="3"/>
  <c r="AI870" i="3"/>
  <c r="AJ869" i="3"/>
  <c r="AI869" i="3"/>
  <c r="AJ868" i="3"/>
  <c r="AI868" i="3"/>
  <c r="AJ867" i="3"/>
  <c r="AI867" i="3"/>
  <c r="AJ866" i="3"/>
  <c r="AI866" i="3"/>
  <c r="AJ865" i="3"/>
  <c r="AI865" i="3"/>
  <c r="AJ864" i="3"/>
  <c r="AI864" i="3"/>
  <c r="AJ863" i="3"/>
  <c r="AI863" i="3"/>
  <c r="AJ862" i="3"/>
  <c r="AI862" i="3"/>
  <c r="AJ861" i="3"/>
  <c r="AI861" i="3"/>
  <c r="AJ860" i="3"/>
  <c r="AI860" i="3"/>
  <c r="AJ859" i="3"/>
  <c r="AI859" i="3"/>
  <c r="AJ858" i="3"/>
  <c r="AI858" i="3"/>
  <c r="AJ857" i="3"/>
  <c r="AI857" i="3"/>
  <c r="AJ856" i="3"/>
  <c r="AI856" i="3"/>
  <c r="AJ855" i="3"/>
  <c r="AI855" i="3"/>
  <c r="AJ854" i="3"/>
  <c r="AI854" i="3"/>
  <c r="AJ853" i="3"/>
  <c r="AI853" i="3"/>
  <c r="AJ852" i="3"/>
  <c r="AI852" i="3"/>
  <c r="AJ851" i="3"/>
  <c r="AI851" i="3"/>
  <c r="AJ850" i="3"/>
  <c r="AI850" i="3"/>
  <c r="AJ849" i="3"/>
  <c r="AI849" i="3"/>
  <c r="AJ848" i="3"/>
  <c r="AI848" i="3"/>
  <c r="AJ847" i="3"/>
  <c r="AI847" i="3"/>
  <c r="AJ846" i="3"/>
  <c r="AI846" i="3"/>
  <c r="AJ845" i="3"/>
  <c r="AI845" i="3"/>
  <c r="AJ844" i="3"/>
  <c r="AI844" i="3"/>
  <c r="AJ843" i="3"/>
  <c r="AI843" i="3"/>
  <c r="AJ842" i="3"/>
  <c r="AI842" i="3"/>
  <c r="AJ841" i="3"/>
  <c r="AI841" i="3"/>
  <c r="AJ840" i="3"/>
  <c r="AI840" i="3"/>
  <c r="AJ839" i="3"/>
  <c r="AI839" i="3"/>
  <c r="AJ838" i="3"/>
  <c r="AI838" i="3"/>
  <c r="AJ837" i="3"/>
  <c r="AI837" i="3"/>
  <c r="AJ836" i="3"/>
  <c r="AI836" i="3"/>
  <c r="AJ835" i="3"/>
  <c r="AI835" i="3"/>
  <c r="AJ834" i="3"/>
  <c r="AI834" i="3"/>
  <c r="AJ833" i="3"/>
  <c r="AI833" i="3"/>
  <c r="AJ832" i="3"/>
  <c r="AI832" i="3"/>
  <c r="AJ831" i="3"/>
  <c r="AI831" i="3"/>
  <c r="AJ830" i="3"/>
  <c r="AI830" i="3"/>
  <c r="AJ829" i="3"/>
  <c r="AI829" i="3"/>
  <c r="AJ828" i="3"/>
  <c r="AI828" i="3"/>
  <c r="AJ827" i="3"/>
  <c r="AI827" i="3"/>
  <c r="AJ826" i="3"/>
  <c r="AI826" i="3"/>
  <c r="AJ825" i="3"/>
  <c r="AI825" i="3"/>
  <c r="AJ824" i="3"/>
  <c r="AI824" i="3"/>
  <c r="AJ823" i="3"/>
  <c r="AI823" i="3"/>
  <c r="AJ822" i="3"/>
  <c r="AI822" i="3"/>
  <c r="AJ821" i="3"/>
  <c r="AI821" i="3"/>
  <c r="AJ820" i="3"/>
  <c r="AI820" i="3"/>
  <c r="AJ819" i="3"/>
  <c r="AI819" i="3"/>
  <c r="AJ818" i="3"/>
  <c r="AI818" i="3"/>
  <c r="AJ817" i="3"/>
  <c r="AI817" i="3"/>
  <c r="AJ816" i="3"/>
  <c r="AI816" i="3"/>
  <c r="AJ815" i="3"/>
  <c r="AI815" i="3"/>
  <c r="AJ814" i="3"/>
  <c r="AI814" i="3"/>
  <c r="AJ813" i="3"/>
  <c r="AI813" i="3"/>
  <c r="AJ812" i="3"/>
  <c r="AI812" i="3"/>
  <c r="AJ811" i="3"/>
  <c r="AI811" i="3"/>
  <c r="AJ810" i="3"/>
  <c r="AI810" i="3"/>
  <c r="AJ809" i="3"/>
  <c r="AI809" i="3"/>
  <c r="AJ808" i="3"/>
  <c r="AI808" i="3"/>
  <c r="AJ807" i="3"/>
  <c r="AI807" i="3"/>
  <c r="AJ806" i="3"/>
  <c r="AI806" i="3"/>
  <c r="AJ805" i="3"/>
  <c r="AI805" i="3"/>
  <c r="AJ804" i="3"/>
  <c r="AI804" i="3"/>
  <c r="AJ803" i="3"/>
  <c r="AI803" i="3"/>
  <c r="AJ802" i="3"/>
  <c r="AI802" i="3"/>
  <c r="AJ801" i="3"/>
  <c r="AI801" i="3"/>
  <c r="AJ800" i="3"/>
  <c r="AI800" i="3"/>
  <c r="AJ799" i="3"/>
  <c r="AI799" i="3"/>
  <c r="AJ798" i="3"/>
  <c r="AI798" i="3"/>
  <c r="AJ797" i="3"/>
  <c r="AI797" i="3"/>
  <c r="AJ796" i="3"/>
  <c r="AI796" i="3"/>
  <c r="AJ795" i="3"/>
  <c r="AI795" i="3"/>
  <c r="AJ794" i="3"/>
  <c r="AI794" i="3"/>
  <c r="AJ793" i="3"/>
  <c r="AI793" i="3"/>
  <c r="AJ792" i="3"/>
  <c r="AI792" i="3"/>
  <c r="AJ791" i="3"/>
  <c r="AI791" i="3"/>
  <c r="AJ790" i="3"/>
  <c r="AI790" i="3"/>
  <c r="AJ789" i="3"/>
  <c r="AI789" i="3"/>
  <c r="AJ788" i="3"/>
  <c r="AI788" i="3"/>
  <c r="AJ787" i="3"/>
  <c r="AI787" i="3"/>
  <c r="AJ786" i="3"/>
  <c r="AI786" i="3"/>
  <c r="AJ785" i="3"/>
  <c r="AI785" i="3"/>
  <c r="AJ784" i="3"/>
  <c r="AI784" i="3"/>
  <c r="AJ783" i="3"/>
  <c r="AI783" i="3"/>
  <c r="AJ782" i="3"/>
  <c r="AI782" i="3"/>
  <c r="AJ781" i="3"/>
  <c r="AI781" i="3"/>
  <c r="AJ780" i="3"/>
  <c r="AI780" i="3"/>
  <c r="AJ779" i="3"/>
  <c r="AI779" i="3"/>
  <c r="AJ778" i="3"/>
  <c r="AI778" i="3"/>
  <c r="AJ777" i="3"/>
  <c r="AI777" i="3"/>
  <c r="AJ776" i="3"/>
  <c r="AI776" i="3"/>
  <c r="AJ775" i="3"/>
  <c r="AI775" i="3"/>
  <c r="AJ774" i="3"/>
  <c r="AI774" i="3"/>
  <c r="AJ773" i="3"/>
  <c r="AI773" i="3"/>
  <c r="AJ772" i="3"/>
  <c r="AI772" i="3"/>
  <c r="AJ771" i="3"/>
  <c r="AI771" i="3"/>
  <c r="AJ770" i="3"/>
  <c r="AI770" i="3"/>
  <c r="AJ769" i="3"/>
  <c r="AI769" i="3"/>
  <c r="AJ768" i="3"/>
  <c r="AI768" i="3"/>
  <c r="AJ767" i="3"/>
  <c r="AI767" i="3"/>
  <c r="AJ766" i="3"/>
  <c r="AI766" i="3"/>
  <c r="AJ765" i="3"/>
  <c r="AI765" i="3"/>
  <c r="AJ764" i="3"/>
  <c r="AI764" i="3"/>
  <c r="AJ763" i="3"/>
  <c r="AI763" i="3"/>
  <c r="AJ762" i="3"/>
  <c r="AI762" i="3"/>
  <c r="AJ761" i="3"/>
  <c r="AI761" i="3"/>
  <c r="AJ760" i="3"/>
  <c r="AI760" i="3"/>
  <c r="AJ759" i="3"/>
  <c r="AI759" i="3"/>
  <c r="AJ758" i="3"/>
  <c r="AI758" i="3"/>
  <c r="AJ757" i="3"/>
  <c r="AI757" i="3"/>
  <c r="AJ756" i="3"/>
  <c r="AI756" i="3"/>
  <c r="AJ755" i="3"/>
  <c r="AI755" i="3"/>
  <c r="AJ754" i="3"/>
  <c r="AI754" i="3"/>
  <c r="AJ753" i="3"/>
  <c r="AI753" i="3"/>
  <c r="AJ752" i="3"/>
  <c r="AI752" i="3"/>
  <c r="AJ751" i="3"/>
  <c r="AI751" i="3"/>
  <c r="AJ750" i="3"/>
  <c r="AI750" i="3"/>
  <c r="AJ749" i="3"/>
  <c r="AI749" i="3"/>
  <c r="AJ748" i="3"/>
  <c r="AI748" i="3"/>
  <c r="AJ747" i="3"/>
  <c r="AI747" i="3"/>
  <c r="AJ746" i="3"/>
  <c r="AI746" i="3"/>
  <c r="AJ745" i="3"/>
  <c r="AI745" i="3"/>
  <c r="AJ744" i="3"/>
  <c r="AI744" i="3"/>
  <c r="AJ743" i="3"/>
  <c r="AI743" i="3"/>
  <c r="AJ742" i="3"/>
  <c r="AI742" i="3"/>
  <c r="AJ741" i="3"/>
  <c r="AI741" i="3"/>
  <c r="AJ740" i="3"/>
  <c r="AI740" i="3"/>
  <c r="AJ739" i="3"/>
  <c r="AI739" i="3"/>
  <c r="AJ738" i="3"/>
  <c r="AI738" i="3"/>
  <c r="AJ737" i="3"/>
  <c r="AI737" i="3"/>
  <c r="AJ736" i="3"/>
  <c r="AI736" i="3"/>
  <c r="AJ735" i="3"/>
  <c r="AI735" i="3"/>
  <c r="AJ734" i="3"/>
  <c r="AI734" i="3"/>
  <c r="AJ733" i="3"/>
  <c r="AI733" i="3"/>
  <c r="AJ732" i="3"/>
  <c r="AI732" i="3"/>
  <c r="AJ731" i="3"/>
  <c r="AI731" i="3"/>
  <c r="AJ730" i="3"/>
  <c r="AI730" i="3"/>
  <c r="AJ729" i="3"/>
  <c r="AI729" i="3"/>
  <c r="AJ728" i="3"/>
  <c r="AI728" i="3"/>
  <c r="AJ727" i="3"/>
  <c r="AI727" i="3"/>
  <c r="AJ726" i="3"/>
  <c r="AI726" i="3"/>
  <c r="AJ725" i="3"/>
  <c r="AI725" i="3"/>
  <c r="AJ724" i="3"/>
  <c r="AI724" i="3"/>
  <c r="AJ723" i="3"/>
  <c r="AI723" i="3"/>
  <c r="AJ722" i="3"/>
  <c r="AI722" i="3"/>
  <c r="AJ721" i="3"/>
  <c r="AI721" i="3"/>
  <c r="AJ720" i="3"/>
  <c r="AI720" i="3"/>
  <c r="AJ719" i="3"/>
  <c r="AI719" i="3"/>
  <c r="AJ718" i="3"/>
  <c r="AI718" i="3"/>
  <c r="AJ717" i="3"/>
  <c r="AI717" i="3"/>
  <c r="AJ716" i="3"/>
  <c r="AI716" i="3"/>
  <c r="AJ715" i="3"/>
  <c r="AI715" i="3"/>
  <c r="AJ714" i="3"/>
  <c r="AI714" i="3"/>
  <c r="AJ713" i="3"/>
  <c r="AI713" i="3"/>
  <c r="AJ712" i="3"/>
  <c r="AI712" i="3"/>
  <c r="AJ711" i="3"/>
  <c r="AI711" i="3"/>
  <c r="AJ710" i="3"/>
  <c r="AI710" i="3"/>
  <c r="AJ709" i="3"/>
  <c r="AI709" i="3"/>
  <c r="AJ708" i="3"/>
  <c r="AI708" i="3"/>
  <c r="AJ707" i="3"/>
  <c r="AI707" i="3"/>
  <c r="AJ706" i="3"/>
  <c r="AI706" i="3"/>
  <c r="AJ705" i="3"/>
  <c r="AI705" i="3"/>
  <c r="AJ704" i="3"/>
  <c r="AI704" i="3"/>
  <c r="AJ703" i="3"/>
  <c r="AI703" i="3"/>
  <c r="AJ702" i="3"/>
  <c r="AI702" i="3"/>
  <c r="AJ701" i="3"/>
  <c r="AI701" i="3"/>
  <c r="AJ700" i="3"/>
  <c r="AI700" i="3"/>
  <c r="AJ699" i="3"/>
  <c r="AI699" i="3"/>
  <c r="AJ698" i="3"/>
  <c r="AI698" i="3"/>
  <c r="AJ697" i="3"/>
  <c r="AI697" i="3"/>
  <c r="AJ696" i="3"/>
  <c r="AI696" i="3"/>
  <c r="AJ695" i="3"/>
  <c r="AI695" i="3"/>
  <c r="AJ694" i="3"/>
  <c r="AI694" i="3"/>
  <c r="AJ693" i="3"/>
  <c r="AI693" i="3"/>
  <c r="AJ692" i="3"/>
  <c r="AI692" i="3"/>
  <c r="AJ691" i="3"/>
  <c r="AI691" i="3"/>
  <c r="AJ690" i="3"/>
  <c r="AI690" i="3"/>
  <c r="AJ689" i="3"/>
  <c r="AI689" i="3"/>
  <c r="AJ688" i="3"/>
  <c r="AI688" i="3"/>
  <c r="AJ687" i="3"/>
  <c r="AI687" i="3"/>
  <c r="AJ686" i="3"/>
  <c r="AI686" i="3"/>
  <c r="AJ685" i="3"/>
  <c r="AI685" i="3"/>
  <c r="AJ684" i="3"/>
  <c r="AI684" i="3"/>
  <c r="AJ683" i="3"/>
  <c r="AI683" i="3"/>
  <c r="AJ682" i="3"/>
  <c r="AI682" i="3"/>
  <c r="AJ681" i="3"/>
  <c r="AI681" i="3"/>
  <c r="AJ680" i="3"/>
  <c r="AI680" i="3"/>
  <c r="AJ679" i="3"/>
  <c r="AI679" i="3"/>
  <c r="AJ678" i="3"/>
  <c r="AI678" i="3"/>
  <c r="AJ677" i="3"/>
  <c r="AI677" i="3"/>
  <c r="AJ676" i="3"/>
  <c r="AI676" i="3"/>
  <c r="AJ675" i="3"/>
  <c r="AI675" i="3"/>
  <c r="AJ674" i="3"/>
  <c r="AI674" i="3"/>
  <c r="AJ673" i="3"/>
  <c r="AI673" i="3"/>
  <c r="AJ672" i="3"/>
  <c r="AI672" i="3"/>
  <c r="AJ671" i="3"/>
  <c r="AI671" i="3"/>
  <c r="AJ670" i="3"/>
  <c r="AI670" i="3"/>
  <c r="AJ669" i="3"/>
  <c r="AI669" i="3"/>
  <c r="AJ668" i="3"/>
  <c r="AI668" i="3"/>
  <c r="AJ667" i="3"/>
  <c r="AI667" i="3"/>
  <c r="AJ666" i="3"/>
  <c r="AI666" i="3"/>
  <c r="AJ665" i="3"/>
  <c r="AI665" i="3"/>
  <c r="AJ664" i="3"/>
  <c r="AI664" i="3"/>
  <c r="AJ663" i="3"/>
  <c r="AI663" i="3"/>
  <c r="AJ662" i="3"/>
  <c r="AI662" i="3"/>
  <c r="AJ661" i="3"/>
  <c r="AI661" i="3"/>
  <c r="AJ660" i="3"/>
  <c r="AI660" i="3"/>
  <c r="AJ659" i="3"/>
  <c r="AI659" i="3"/>
  <c r="AJ658" i="3"/>
  <c r="AI658" i="3"/>
  <c r="AJ657" i="3"/>
  <c r="AI657" i="3"/>
  <c r="AJ656" i="3"/>
  <c r="AI656" i="3"/>
  <c r="AJ655" i="3"/>
  <c r="AI655" i="3"/>
  <c r="AJ654" i="3"/>
  <c r="AI654" i="3"/>
  <c r="AJ653" i="3"/>
  <c r="AI653" i="3"/>
  <c r="AJ652" i="3"/>
  <c r="AI652" i="3"/>
  <c r="AJ651" i="3"/>
  <c r="AI651" i="3"/>
  <c r="AJ650" i="3"/>
  <c r="AI650" i="3"/>
  <c r="AJ649" i="3"/>
  <c r="AI649" i="3"/>
  <c r="AJ648" i="3"/>
  <c r="AI648" i="3"/>
  <c r="AJ647" i="3"/>
  <c r="AI647" i="3"/>
  <c r="AJ646" i="3"/>
  <c r="AI646" i="3"/>
  <c r="AJ645" i="3"/>
  <c r="AI645" i="3"/>
  <c r="AJ644" i="3"/>
  <c r="AI644" i="3"/>
  <c r="AJ643" i="3"/>
  <c r="AI643" i="3"/>
  <c r="AJ642" i="3"/>
  <c r="AI642" i="3"/>
  <c r="AJ641" i="3"/>
  <c r="AI641" i="3"/>
  <c r="AJ640" i="3"/>
  <c r="AI640" i="3"/>
  <c r="AJ639" i="3"/>
  <c r="AI639" i="3"/>
  <c r="AJ638" i="3"/>
  <c r="AI638" i="3"/>
  <c r="AJ637" i="3"/>
  <c r="AI637" i="3"/>
  <c r="AJ636" i="3"/>
  <c r="AI636" i="3"/>
  <c r="AJ635" i="3"/>
  <c r="AI635" i="3"/>
  <c r="AJ634" i="3"/>
  <c r="AI634" i="3"/>
  <c r="AJ633" i="3"/>
  <c r="AI633" i="3"/>
  <c r="AJ632" i="3"/>
  <c r="AI632" i="3"/>
  <c r="AJ631" i="3"/>
  <c r="AI631" i="3"/>
  <c r="AJ630" i="3"/>
  <c r="AI630" i="3"/>
  <c r="AJ629" i="3"/>
  <c r="AI629" i="3"/>
  <c r="AJ628" i="3"/>
  <c r="AI628" i="3"/>
  <c r="AJ627" i="3"/>
  <c r="AI627" i="3"/>
  <c r="AJ626" i="3"/>
  <c r="AI626" i="3"/>
  <c r="AJ625" i="3"/>
  <c r="AI625" i="3"/>
  <c r="AJ624" i="3"/>
  <c r="AI624" i="3"/>
  <c r="AJ623" i="3"/>
  <c r="AI623" i="3"/>
  <c r="AJ622" i="3"/>
  <c r="AI622" i="3"/>
  <c r="AJ621" i="3"/>
  <c r="AI621" i="3"/>
  <c r="AJ620" i="3"/>
  <c r="AI620" i="3"/>
  <c r="AJ619" i="3"/>
  <c r="AI619" i="3"/>
  <c r="AJ618" i="3"/>
  <c r="AI618" i="3"/>
  <c r="AJ617" i="3"/>
  <c r="AI617" i="3"/>
  <c r="AJ616" i="3"/>
  <c r="AI616" i="3"/>
  <c r="AJ615" i="3"/>
  <c r="AI615" i="3"/>
  <c r="AJ614" i="3"/>
  <c r="AI614" i="3"/>
  <c r="AJ613" i="3"/>
  <c r="AI613" i="3"/>
  <c r="AJ612" i="3"/>
  <c r="AI612" i="3"/>
  <c r="AJ611" i="3"/>
  <c r="AI611" i="3"/>
  <c r="AJ610" i="3"/>
  <c r="AI610" i="3"/>
  <c r="AJ609" i="3"/>
  <c r="AI609" i="3"/>
  <c r="AJ608" i="3"/>
  <c r="AI608" i="3"/>
  <c r="AJ607" i="3"/>
  <c r="AI607" i="3"/>
  <c r="AJ606" i="3"/>
  <c r="AI606" i="3"/>
  <c r="AJ605" i="3"/>
  <c r="AI605" i="3"/>
  <c r="AJ604" i="3"/>
  <c r="AI604" i="3"/>
  <c r="AJ603" i="3"/>
  <c r="AI603" i="3"/>
  <c r="AJ602" i="3"/>
  <c r="AI602" i="3"/>
  <c r="AJ601" i="3"/>
  <c r="AI601" i="3"/>
  <c r="AJ600" i="3"/>
  <c r="AI600" i="3"/>
  <c r="AJ599" i="3"/>
  <c r="AI599" i="3"/>
  <c r="AJ598" i="3"/>
  <c r="AI598" i="3"/>
  <c r="AJ597" i="3"/>
  <c r="AI597" i="3"/>
  <c r="AJ596" i="3"/>
  <c r="AI596" i="3"/>
  <c r="AJ595" i="3"/>
  <c r="AI595" i="3"/>
  <c r="AJ594" i="3"/>
  <c r="AI594" i="3"/>
  <c r="AJ593" i="3"/>
  <c r="AI593" i="3"/>
  <c r="AJ592" i="3"/>
  <c r="AI592" i="3"/>
  <c r="AJ591" i="3"/>
  <c r="AI591" i="3"/>
  <c r="AJ590" i="3"/>
  <c r="AI590" i="3"/>
  <c r="AJ589" i="3"/>
  <c r="AI589" i="3"/>
  <c r="AJ588" i="3"/>
  <c r="AI588" i="3"/>
  <c r="AJ587" i="3"/>
  <c r="AI587" i="3"/>
  <c r="AJ586" i="3"/>
  <c r="AI586" i="3"/>
  <c r="AJ585" i="3"/>
  <c r="AI585" i="3"/>
  <c r="AJ584" i="3"/>
  <c r="AI584" i="3"/>
  <c r="AJ583" i="3"/>
  <c r="AI583" i="3"/>
  <c r="AJ582" i="3"/>
  <c r="AI582" i="3"/>
  <c r="AJ581" i="3"/>
  <c r="AI581" i="3"/>
  <c r="AJ580" i="3"/>
  <c r="AI580" i="3"/>
  <c r="AJ579" i="3"/>
  <c r="AI579" i="3"/>
  <c r="AJ578" i="3"/>
  <c r="AI578" i="3"/>
  <c r="AJ577" i="3"/>
  <c r="AI577" i="3"/>
  <c r="AJ576" i="3"/>
  <c r="AI576" i="3"/>
  <c r="AJ575" i="3"/>
  <c r="AI575" i="3"/>
  <c r="AJ574" i="3"/>
  <c r="AI574" i="3"/>
  <c r="AJ573" i="3"/>
  <c r="AI573" i="3"/>
  <c r="AJ572" i="3"/>
  <c r="AI572" i="3"/>
  <c r="AJ571" i="3"/>
  <c r="AI571" i="3"/>
  <c r="AJ570" i="3"/>
  <c r="AI570" i="3"/>
  <c r="AJ569" i="3"/>
  <c r="AI569" i="3"/>
  <c r="AJ568" i="3"/>
  <c r="AI568" i="3"/>
  <c r="AJ567" i="3"/>
  <c r="AI567" i="3"/>
  <c r="AJ566" i="3"/>
  <c r="AI566" i="3"/>
  <c r="AJ565" i="3"/>
  <c r="AI565" i="3"/>
  <c r="AJ564" i="3"/>
  <c r="AI564" i="3"/>
  <c r="AJ563" i="3"/>
  <c r="AI563" i="3"/>
  <c r="AJ562" i="3"/>
  <c r="AI562" i="3"/>
  <c r="AJ561" i="3"/>
  <c r="AI561" i="3"/>
  <c r="AJ560" i="3"/>
  <c r="AI560" i="3"/>
  <c r="AJ559" i="3"/>
  <c r="AI559" i="3"/>
  <c r="AJ558" i="3"/>
  <c r="AI558" i="3"/>
  <c r="AJ557" i="3"/>
  <c r="AI557" i="3"/>
  <c r="AJ556" i="3"/>
  <c r="AI556" i="3"/>
  <c r="AJ555" i="3"/>
  <c r="AI555" i="3"/>
  <c r="AJ554" i="3"/>
  <c r="AI554" i="3"/>
  <c r="AJ553" i="3"/>
  <c r="AI553" i="3"/>
  <c r="AJ552" i="3"/>
  <c r="AI552" i="3"/>
  <c r="AJ551" i="3"/>
  <c r="AI551" i="3"/>
  <c r="AJ550" i="3"/>
  <c r="AI550" i="3"/>
  <c r="AJ549" i="3"/>
  <c r="AI549" i="3"/>
  <c r="AJ548" i="3"/>
  <c r="AI548" i="3"/>
  <c r="AJ547" i="3"/>
  <c r="AI547" i="3"/>
  <c r="AJ546" i="3"/>
  <c r="AI546" i="3"/>
  <c r="AJ545" i="3"/>
  <c r="AI545" i="3"/>
  <c r="AJ544" i="3"/>
  <c r="AI544" i="3"/>
  <c r="AJ543" i="3"/>
  <c r="AI543" i="3"/>
  <c r="AJ542" i="3"/>
  <c r="AI542" i="3"/>
  <c r="AJ541" i="3"/>
  <c r="AI541" i="3"/>
  <c r="AJ540" i="3"/>
  <c r="AI540" i="3"/>
  <c r="AJ539" i="3"/>
  <c r="AI539" i="3"/>
  <c r="AJ538" i="3"/>
  <c r="AI538" i="3"/>
  <c r="AJ537" i="3"/>
  <c r="AI537" i="3"/>
  <c r="AJ536" i="3"/>
  <c r="AI536" i="3"/>
  <c r="AJ535" i="3"/>
  <c r="AI535" i="3"/>
  <c r="AJ534" i="3"/>
  <c r="AI534" i="3"/>
  <c r="AJ533" i="3"/>
  <c r="AI533" i="3"/>
  <c r="AJ532" i="3"/>
  <c r="AI532" i="3"/>
  <c r="AJ531" i="3"/>
  <c r="AI531" i="3"/>
  <c r="AJ530" i="3"/>
  <c r="AI530" i="3"/>
  <c r="AJ529" i="3"/>
  <c r="AI529" i="3"/>
  <c r="AJ528" i="3"/>
  <c r="AI528" i="3"/>
  <c r="AJ527" i="3"/>
  <c r="AI527" i="3"/>
  <c r="AJ526" i="3"/>
  <c r="AI526" i="3"/>
  <c r="AJ525" i="3"/>
  <c r="AI525" i="3"/>
  <c r="AJ524" i="3"/>
  <c r="AI524" i="3"/>
  <c r="AJ523" i="3"/>
  <c r="AI523" i="3"/>
  <c r="AJ522" i="3"/>
  <c r="AI522" i="3"/>
  <c r="AJ521" i="3"/>
  <c r="AI521" i="3"/>
  <c r="AJ520" i="3"/>
  <c r="AI520" i="3"/>
  <c r="AJ519" i="3"/>
  <c r="AI519" i="3"/>
  <c r="AJ518" i="3"/>
  <c r="AI518" i="3"/>
  <c r="AJ517" i="3"/>
  <c r="AI517" i="3"/>
  <c r="AJ516" i="3"/>
  <c r="AI516" i="3"/>
  <c r="AJ515" i="3"/>
  <c r="AI515" i="3"/>
  <c r="AJ514" i="3"/>
  <c r="AI514" i="3"/>
  <c r="AJ513" i="3"/>
  <c r="AI513" i="3"/>
  <c r="AJ512" i="3"/>
  <c r="AI512" i="3"/>
  <c r="AJ511" i="3"/>
  <c r="AI511" i="3"/>
  <c r="AJ510" i="3"/>
  <c r="AI510" i="3"/>
  <c r="AJ509" i="3"/>
  <c r="AI509" i="3"/>
  <c r="AJ508" i="3"/>
  <c r="AI508" i="3"/>
  <c r="AJ507" i="3"/>
  <c r="AI507" i="3"/>
  <c r="AJ506" i="3"/>
  <c r="AI506" i="3"/>
  <c r="AJ505" i="3"/>
  <c r="AI505" i="3"/>
  <c r="AJ504" i="3"/>
  <c r="AI504" i="3"/>
  <c r="AJ503" i="3"/>
  <c r="AI503" i="3"/>
  <c r="AJ502" i="3"/>
  <c r="AI502" i="3"/>
  <c r="AJ501" i="3"/>
  <c r="AI501" i="3"/>
  <c r="AJ500" i="3"/>
  <c r="AI500" i="3"/>
  <c r="AJ499" i="3"/>
  <c r="AI499" i="3"/>
  <c r="AJ498" i="3"/>
  <c r="AI498" i="3"/>
  <c r="AJ497" i="3"/>
  <c r="AI497" i="3"/>
  <c r="AJ496" i="3"/>
  <c r="AI496" i="3"/>
  <c r="AJ495" i="3"/>
  <c r="AI495" i="3"/>
  <c r="AJ494" i="3"/>
  <c r="AI494" i="3"/>
  <c r="AJ493" i="3"/>
  <c r="AI493" i="3"/>
  <c r="AJ492" i="3"/>
  <c r="AI492" i="3"/>
  <c r="AJ491" i="3"/>
  <c r="AI491" i="3"/>
  <c r="AJ490" i="3"/>
  <c r="AI490" i="3"/>
  <c r="AJ489" i="3"/>
  <c r="AI489" i="3"/>
  <c r="AJ488" i="3"/>
  <c r="AI488" i="3"/>
  <c r="AJ487" i="3"/>
  <c r="AI487" i="3"/>
  <c r="AJ486" i="3"/>
  <c r="AI486" i="3"/>
  <c r="AJ485" i="3"/>
  <c r="AI485" i="3"/>
  <c r="AJ484" i="3"/>
  <c r="AI484" i="3"/>
  <c r="AJ483" i="3"/>
  <c r="AI483" i="3"/>
  <c r="AJ482" i="3"/>
  <c r="AI482" i="3"/>
  <c r="AJ481" i="3"/>
  <c r="AI481" i="3"/>
  <c r="AJ480" i="3"/>
  <c r="AI480" i="3"/>
  <c r="AJ479" i="3"/>
  <c r="AI479" i="3"/>
  <c r="AJ478" i="3"/>
  <c r="AI478" i="3"/>
  <c r="AJ477" i="3"/>
  <c r="AI477" i="3"/>
  <c r="AJ476" i="3"/>
  <c r="AI476" i="3"/>
  <c r="AJ475" i="3"/>
  <c r="AI475" i="3"/>
  <c r="AJ474" i="3"/>
  <c r="AI474" i="3"/>
  <c r="AJ473" i="3"/>
  <c r="AI473" i="3"/>
  <c r="AJ472" i="3"/>
  <c r="AI472" i="3"/>
  <c r="AJ471" i="3"/>
  <c r="AI471" i="3"/>
  <c r="AJ470" i="3"/>
  <c r="AI470" i="3"/>
  <c r="AJ469" i="3"/>
  <c r="AI469" i="3"/>
  <c r="AJ468" i="3"/>
  <c r="AI468" i="3"/>
  <c r="AJ467" i="3"/>
  <c r="AI467" i="3"/>
  <c r="AJ466" i="3"/>
  <c r="AI466" i="3"/>
  <c r="AJ465" i="3"/>
  <c r="AI465" i="3"/>
  <c r="AJ464" i="3"/>
  <c r="AI464" i="3"/>
  <c r="AJ463" i="3"/>
  <c r="AI463" i="3"/>
  <c r="AJ462" i="3"/>
  <c r="AI462" i="3"/>
  <c r="AJ461" i="3"/>
  <c r="AI461" i="3"/>
  <c r="AJ460" i="3"/>
  <c r="AI460" i="3"/>
  <c r="AJ459" i="3"/>
  <c r="AI459" i="3"/>
  <c r="AJ458" i="3"/>
  <c r="AI458" i="3"/>
  <c r="AJ457" i="3"/>
  <c r="AI457" i="3"/>
  <c r="AJ456" i="3"/>
  <c r="AI456" i="3"/>
  <c r="AJ455" i="3"/>
  <c r="AI455" i="3"/>
  <c r="AJ454" i="3"/>
  <c r="AI454" i="3"/>
  <c r="AJ453" i="3"/>
  <c r="AI453" i="3"/>
  <c r="AJ452" i="3"/>
  <c r="AI452" i="3"/>
  <c r="AJ451" i="3"/>
  <c r="AI451" i="3"/>
  <c r="AJ450" i="3"/>
  <c r="AI450" i="3"/>
  <c r="AJ449" i="3"/>
  <c r="AI449" i="3"/>
  <c r="AJ448" i="3"/>
  <c r="AI448" i="3"/>
  <c r="AJ447" i="3"/>
  <c r="AI447" i="3"/>
  <c r="AJ446" i="3"/>
  <c r="AI446" i="3"/>
  <c r="AJ445" i="3"/>
  <c r="AI445" i="3"/>
  <c r="AJ444" i="3"/>
  <c r="AI444" i="3"/>
  <c r="AJ443" i="3"/>
  <c r="AI443" i="3"/>
  <c r="AJ442" i="3"/>
  <c r="AI442" i="3"/>
  <c r="AJ441" i="3"/>
  <c r="AI441" i="3"/>
  <c r="AJ440" i="3"/>
  <c r="AI440" i="3"/>
  <c r="AJ439" i="3"/>
  <c r="AI439" i="3"/>
  <c r="AJ438" i="3"/>
  <c r="AI438" i="3"/>
  <c r="AJ437" i="3"/>
  <c r="AI437" i="3"/>
  <c r="AJ436" i="3"/>
  <c r="AI436" i="3"/>
  <c r="AJ435" i="3"/>
  <c r="AI435" i="3"/>
  <c r="AJ434" i="3"/>
  <c r="AI434" i="3"/>
  <c r="AJ433" i="3"/>
  <c r="AI433" i="3"/>
  <c r="AJ432" i="3"/>
  <c r="AI432" i="3"/>
  <c r="AJ431" i="3"/>
  <c r="AI431" i="3"/>
  <c r="AJ430" i="3"/>
  <c r="AI430" i="3"/>
  <c r="AJ429" i="3"/>
  <c r="AI429" i="3"/>
  <c r="AJ428" i="3"/>
  <c r="AI428" i="3"/>
  <c r="AJ427" i="3"/>
  <c r="AI427" i="3"/>
  <c r="AJ426" i="3"/>
  <c r="AI426" i="3"/>
  <c r="AJ425" i="3"/>
  <c r="AI425" i="3"/>
  <c r="AJ424" i="3"/>
  <c r="AI424" i="3"/>
  <c r="AJ423" i="3"/>
  <c r="AI423" i="3"/>
  <c r="AJ422" i="3"/>
  <c r="AI422" i="3"/>
  <c r="AJ421" i="3"/>
  <c r="AI421" i="3"/>
  <c r="AJ420" i="3"/>
  <c r="AI420" i="3"/>
  <c r="AJ419" i="3"/>
  <c r="AI419" i="3"/>
  <c r="AJ418" i="3"/>
  <c r="AI418" i="3"/>
  <c r="AJ417" i="3"/>
  <c r="AI417" i="3"/>
  <c r="AJ416" i="3"/>
  <c r="AI416" i="3"/>
  <c r="AJ415" i="3"/>
  <c r="AI415" i="3"/>
  <c r="AJ414" i="3"/>
  <c r="AI414" i="3"/>
  <c r="AJ413" i="3"/>
  <c r="AI413" i="3"/>
  <c r="AJ412" i="3"/>
  <c r="AI412" i="3"/>
  <c r="AJ411" i="3"/>
  <c r="AI411" i="3"/>
  <c r="AJ410" i="3"/>
  <c r="AI410" i="3"/>
  <c r="AJ409" i="3"/>
  <c r="AI409" i="3"/>
  <c r="AJ408" i="3"/>
  <c r="AI408" i="3"/>
  <c r="AJ407" i="3"/>
  <c r="AI407" i="3"/>
  <c r="AJ406" i="3"/>
  <c r="AI406" i="3"/>
  <c r="AJ405" i="3"/>
  <c r="AI405" i="3"/>
  <c r="AJ404" i="3"/>
  <c r="AI404" i="3"/>
  <c r="AJ403" i="3"/>
  <c r="AI403" i="3"/>
  <c r="AJ402" i="3"/>
  <c r="AI402" i="3"/>
  <c r="AJ401" i="3"/>
  <c r="AI401" i="3"/>
  <c r="AJ400" i="3"/>
  <c r="AI400" i="3"/>
  <c r="AJ399" i="3"/>
  <c r="AI399" i="3"/>
  <c r="AJ398" i="3"/>
  <c r="AI398" i="3"/>
  <c r="AJ397" i="3"/>
  <c r="AI397" i="3"/>
  <c r="AJ396" i="3"/>
  <c r="AI396" i="3"/>
  <c r="AJ395" i="3"/>
  <c r="AI395" i="3"/>
  <c r="AJ394" i="3"/>
  <c r="AI394" i="3"/>
  <c r="AJ393" i="3"/>
  <c r="AI393" i="3"/>
  <c r="AJ392" i="3"/>
  <c r="AI392" i="3"/>
  <c r="AJ391" i="3"/>
  <c r="AI391" i="3"/>
  <c r="AJ390" i="3"/>
  <c r="AI390" i="3"/>
  <c r="AJ389" i="3"/>
  <c r="AI389" i="3"/>
  <c r="AJ388" i="3"/>
  <c r="AI388" i="3"/>
  <c r="AJ387" i="3"/>
  <c r="AI387" i="3"/>
  <c r="AJ386" i="3"/>
  <c r="AI386" i="3"/>
  <c r="AJ385" i="3"/>
  <c r="AI385" i="3"/>
  <c r="AJ384" i="3"/>
  <c r="AI384" i="3"/>
  <c r="AJ383" i="3"/>
  <c r="AI383" i="3"/>
  <c r="AJ382" i="3"/>
  <c r="AI382" i="3"/>
  <c r="AJ381" i="3"/>
  <c r="AI381" i="3"/>
  <c r="AJ380" i="3"/>
  <c r="AI380" i="3"/>
  <c r="AJ379" i="3"/>
  <c r="AI379" i="3"/>
  <c r="AJ378" i="3"/>
  <c r="AI378" i="3"/>
  <c r="AJ377" i="3"/>
  <c r="AI377" i="3"/>
  <c r="AJ376" i="3"/>
  <c r="AI376" i="3"/>
  <c r="AJ375" i="3"/>
  <c r="AI375" i="3"/>
  <c r="AJ374" i="3"/>
  <c r="AI374" i="3"/>
  <c r="AJ373" i="3"/>
  <c r="AI373" i="3"/>
  <c r="AJ372" i="3"/>
  <c r="AI372" i="3"/>
  <c r="AJ371" i="3"/>
  <c r="AI371" i="3"/>
  <c r="AJ370" i="3"/>
  <c r="AI370" i="3"/>
  <c r="AJ369" i="3"/>
  <c r="AI369" i="3"/>
  <c r="AJ368" i="3"/>
  <c r="AI368" i="3"/>
  <c r="AJ367" i="3"/>
  <c r="AI367" i="3"/>
  <c r="AJ366" i="3"/>
  <c r="AI366" i="3"/>
  <c r="AJ365" i="3"/>
  <c r="AI365" i="3"/>
  <c r="AJ364" i="3"/>
  <c r="AI364" i="3"/>
  <c r="AJ363" i="3"/>
  <c r="AI363" i="3"/>
  <c r="AJ362" i="3"/>
  <c r="AI362" i="3"/>
  <c r="AJ361" i="3"/>
  <c r="AI361" i="3"/>
  <c r="AJ360" i="3"/>
  <c r="AI360" i="3"/>
  <c r="AJ359" i="3"/>
  <c r="AI359" i="3"/>
  <c r="BD358" i="3"/>
  <c r="BC358" i="3"/>
  <c r="BB358" i="3"/>
  <c r="BR302" i="3" s="1"/>
  <c r="BA358" i="3"/>
  <c r="AZ358" i="3"/>
  <c r="AY358" i="3"/>
  <c r="AX358" i="3"/>
  <c r="AW358" i="3"/>
  <c r="AV358" i="3"/>
  <c r="AU358" i="3"/>
  <c r="AT358" i="3"/>
  <c r="AS358" i="3"/>
  <c r="AR358" i="3"/>
  <c r="AQ358" i="3"/>
  <c r="AP358" i="3"/>
  <c r="AJ358" i="3"/>
  <c r="AI358" i="3"/>
  <c r="BD357" i="3"/>
  <c r="BC357" i="3"/>
  <c r="BB357" i="3"/>
  <c r="BA357" i="3"/>
  <c r="BQ302" i="3" s="1"/>
  <c r="AZ357" i="3"/>
  <c r="AY357" i="3"/>
  <c r="BO302" i="3" s="1"/>
  <c r="AX357" i="3"/>
  <c r="AW357" i="3"/>
  <c r="BM302" i="3" s="1"/>
  <c r="AV357" i="3"/>
  <c r="AU357" i="3"/>
  <c r="AT357" i="3"/>
  <c r="AS357" i="3"/>
  <c r="BI302" i="3" s="1"/>
  <c r="AR357" i="3"/>
  <c r="AQ357" i="3"/>
  <c r="AP357" i="3"/>
  <c r="AJ357" i="3"/>
  <c r="AI357" i="3"/>
  <c r="BD356" i="3"/>
  <c r="BC356" i="3"/>
  <c r="BB356" i="3"/>
  <c r="BA356" i="3"/>
  <c r="AZ356" i="3"/>
  <c r="AY356" i="3"/>
  <c r="AX356" i="3"/>
  <c r="AW356" i="3"/>
  <c r="AV356" i="3"/>
  <c r="AU356" i="3"/>
  <c r="AT356" i="3"/>
  <c r="AS356" i="3"/>
  <c r="AR356" i="3"/>
  <c r="AQ356" i="3"/>
  <c r="AP356" i="3"/>
  <c r="AJ356" i="3"/>
  <c r="AI356" i="3"/>
  <c r="BD355" i="3"/>
  <c r="BC355" i="3"/>
  <c r="BB355" i="3"/>
  <c r="BA355" i="3"/>
  <c r="AZ355" i="3"/>
  <c r="AY355" i="3"/>
  <c r="AX355" i="3"/>
  <c r="AW355" i="3"/>
  <c r="AV355" i="3"/>
  <c r="AU355" i="3"/>
  <c r="AT355" i="3"/>
  <c r="AS355" i="3"/>
  <c r="AR355" i="3"/>
  <c r="AQ355" i="3"/>
  <c r="AP355" i="3"/>
  <c r="AJ355" i="3"/>
  <c r="AI355" i="3"/>
  <c r="BD354" i="3"/>
  <c r="BC354" i="3"/>
  <c r="BB354" i="3"/>
  <c r="BA354" i="3"/>
  <c r="AZ354" i="3"/>
  <c r="AY354" i="3"/>
  <c r="AX354" i="3"/>
  <c r="AW354" i="3"/>
  <c r="AV354" i="3"/>
  <c r="AU354" i="3"/>
  <c r="AT354" i="3"/>
  <c r="AS354" i="3"/>
  <c r="AR354" i="3"/>
  <c r="AQ354" i="3"/>
  <c r="AP354" i="3"/>
  <c r="AJ354" i="3"/>
  <c r="AI354" i="3"/>
  <c r="BD353" i="3"/>
  <c r="BC353" i="3"/>
  <c r="BS299" i="3" s="1"/>
  <c r="BB353" i="3"/>
  <c r="BA353" i="3"/>
  <c r="AZ353" i="3"/>
  <c r="AY353" i="3"/>
  <c r="AX353" i="3"/>
  <c r="AW353" i="3"/>
  <c r="AV353" i="3"/>
  <c r="AU353" i="3"/>
  <c r="BK299" i="3" s="1"/>
  <c r="AT353" i="3"/>
  <c r="AS353" i="3"/>
  <c r="AR353" i="3"/>
  <c r="AQ353" i="3"/>
  <c r="BG299" i="3" s="1"/>
  <c r="AP353" i="3"/>
  <c r="AJ353" i="3"/>
  <c r="AI353" i="3"/>
  <c r="BD352" i="3"/>
  <c r="BT299" i="3" s="1"/>
  <c r="BC352" i="3"/>
  <c r="BB352" i="3"/>
  <c r="BR299" i="3" s="1"/>
  <c r="BA352" i="3"/>
  <c r="AZ352" i="3"/>
  <c r="BP299" i="3" s="1"/>
  <c r="AY352" i="3"/>
  <c r="AX352" i="3"/>
  <c r="BN299" i="3" s="1"/>
  <c r="AW352" i="3"/>
  <c r="AV352" i="3"/>
  <c r="AU352" i="3"/>
  <c r="AT352" i="3"/>
  <c r="BJ299" i="3" s="1"/>
  <c r="AS352" i="3"/>
  <c r="AR352" i="3"/>
  <c r="BH299" i="3" s="1"/>
  <c r="AQ352" i="3"/>
  <c r="AP352" i="3"/>
  <c r="AJ352" i="3"/>
  <c r="AI352" i="3"/>
  <c r="BD351" i="3"/>
  <c r="BC351" i="3"/>
  <c r="BB351" i="3"/>
  <c r="BA351" i="3"/>
  <c r="AZ351" i="3"/>
  <c r="AY351" i="3"/>
  <c r="AX351" i="3"/>
  <c r="AW351" i="3"/>
  <c r="AV351" i="3"/>
  <c r="AU351" i="3"/>
  <c r="AT351" i="3"/>
  <c r="AS351" i="3"/>
  <c r="AR351" i="3"/>
  <c r="AQ351" i="3"/>
  <c r="AP351" i="3"/>
  <c r="AJ351" i="3"/>
  <c r="AI351" i="3"/>
  <c r="BD350" i="3"/>
  <c r="BC350" i="3"/>
  <c r="BB350" i="3"/>
  <c r="BA350" i="3"/>
  <c r="AZ350" i="3"/>
  <c r="AY350" i="3"/>
  <c r="AX350" i="3"/>
  <c r="AW350" i="3"/>
  <c r="AV350" i="3"/>
  <c r="AU350" i="3"/>
  <c r="AT350" i="3"/>
  <c r="AS350" i="3"/>
  <c r="AR350" i="3"/>
  <c r="AQ350" i="3"/>
  <c r="AP350" i="3"/>
  <c r="AJ350" i="3"/>
  <c r="AI350" i="3"/>
  <c r="AP349" i="3"/>
  <c r="AJ349" i="3"/>
  <c r="AI349" i="3"/>
  <c r="BD348" i="3"/>
  <c r="BC348" i="3"/>
  <c r="BB348" i="3"/>
  <c r="BA348" i="3"/>
  <c r="AZ348" i="3"/>
  <c r="AY348" i="3"/>
  <c r="AX348" i="3"/>
  <c r="AW348" i="3"/>
  <c r="AV348" i="3"/>
  <c r="AU348" i="3"/>
  <c r="AT348" i="3"/>
  <c r="AS348" i="3"/>
  <c r="AR348" i="3"/>
  <c r="AQ348" i="3"/>
  <c r="AP348" i="3"/>
  <c r="AJ348" i="3"/>
  <c r="AI348" i="3"/>
  <c r="BD347" i="3"/>
  <c r="BC347" i="3"/>
  <c r="BB347" i="3"/>
  <c r="BA347" i="3"/>
  <c r="AZ347" i="3"/>
  <c r="AY347" i="3"/>
  <c r="AX347" i="3"/>
  <c r="AW347" i="3"/>
  <c r="AV347" i="3"/>
  <c r="AU347" i="3"/>
  <c r="AT347" i="3"/>
  <c r="AS347" i="3"/>
  <c r="AR347" i="3"/>
  <c r="AQ347" i="3"/>
  <c r="AP347" i="3"/>
  <c r="AJ347" i="3"/>
  <c r="AI347" i="3"/>
  <c r="BD346" i="3"/>
  <c r="BC346" i="3"/>
  <c r="BB346" i="3"/>
  <c r="BA346" i="3"/>
  <c r="AZ346" i="3"/>
  <c r="BP294" i="3" s="1"/>
  <c r="AY346" i="3"/>
  <c r="AX346" i="3"/>
  <c r="AW346" i="3"/>
  <c r="AV346" i="3"/>
  <c r="AU346" i="3"/>
  <c r="AT346" i="3"/>
  <c r="AS346" i="3"/>
  <c r="AR346" i="3"/>
  <c r="BH294" i="3" s="1"/>
  <c r="AQ346" i="3"/>
  <c r="AP346" i="3"/>
  <c r="AJ346" i="3"/>
  <c r="AI346" i="3"/>
  <c r="BD345" i="3"/>
  <c r="BC345" i="3"/>
  <c r="BS294" i="3" s="1"/>
  <c r="BB345" i="3"/>
  <c r="BA345" i="3"/>
  <c r="BQ294" i="3" s="1"/>
  <c r="AZ345" i="3"/>
  <c r="AY345" i="3"/>
  <c r="BO294" i="3" s="1"/>
  <c r="AX345" i="3"/>
  <c r="AW345" i="3"/>
  <c r="AV345" i="3"/>
  <c r="AU345" i="3"/>
  <c r="BK294" i="3" s="1"/>
  <c r="AT345" i="3"/>
  <c r="AS345" i="3"/>
  <c r="AR345" i="3"/>
  <c r="AQ345" i="3"/>
  <c r="BG294" i="3" s="1"/>
  <c r="AP345" i="3"/>
  <c r="AJ345" i="3"/>
  <c r="AI345" i="3"/>
  <c r="BD344" i="3"/>
  <c r="BC344" i="3"/>
  <c r="BB344" i="3"/>
  <c r="BA344" i="3"/>
  <c r="AZ344" i="3"/>
  <c r="AY344" i="3"/>
  <c r="AX344" i="3"/>
  <c r="AW344" i="3"/>
  <c r="AV344" i="3"/>
  <c r="AU344" i="3"/>
  <c r="AT344" i="3"/>
  <c r="AS344" i="3"/>
  <c r="AR344" i="3"/>
  <c r="AQ344" i="3"/>
  <c r="AP344" i="3"/>
  <c r="AJ344" i="3"/>
  <c r="AI344" i="3"/>
  <c r="BD343" i="3"/>
  <c r="BC343" i="3"/>
  <c r="BB343" i="3"/>
  <c r="BA343" i="3"/>
  <c r="AZ343" i="3"/>
  <c r="AY343" i="3"/>
  <c r="AX343" i="3"/>
  <c r="AW343" i="3"/>
  <c r="AV343" i="3"/>
  <c r="AU343" i="3"/>
  <c r="AT343" i="3"/>
  <c r="AS343" i="3"/>
  <c r="AR343" i="3"/>
  <c r="AQ343" i="3"/>
  <c r="AP343" i="3"/>
  <c r="AJ343" i="3"/>
  <c r="AI343" i="3"/>
  <c r="BD342" i="3"/>
  <c r="BC342" i="3"/>
  <c r="BB342" i="3"/>
  <c r="BA342" i="3"/>
  <c r="AZ342" i="3"/>
  <c r="AY342" i="3"/>
  <c r="AX342" i="3"/>
  <c r="AW342" i="3"/>
  <c r="AV342" i="3"/>
  <c r="AU342" i="3"/>
  <c r="AT342" i="3"/>
  <c r="AS342" i="3"/>
  <c r="AR342" i="3"/>
  <c r="AQ342" i="3"/>
  <c r="AP342" i="3"/>
  <c r="AJ342" i="3"/>
  <c r="AI342" i="3"/>
  <c r="BD341" i="3"/>
  <c r="BC341" i="3"/>
  <c r="BB341" i="3"/>
  <c r="BA341" i="3"/>
  <c r="BQ291" i="3" s="1"/>
  <c r="AZ341" i="3"/>
  <c r="AY341" i="3"/>
  <c r="AX341" i="3"/>
  <c r="AW341" i="3"/>
  <c r="AV341" i="3"/>
  <c r="AU341" i="3"/>
  <c r="AT341" i="3"/>
  <c r="AS341" i="3"/>
  <c r="BI291" i="3" s="1"/>
  <c r="AR341" i="3"/>
  <c r="AQ341" i="3"/>
  <c r="AP341" i="3"/>
  <c r="AJ341" i="3"/>
  <c r="AI341" i="3"/>
  <c r="BD340" i="3"/>
  <c r="BT291" i="3" s="1"/>
  <c r="BC340" i="3"/>
  <c r="BB340" i="3"/>
  <c r="BA340" i="3"/>
  <c r="AZ340" i="3"/>
  <c r="BP291" i="3" s="1"/>
  <c r="AY340" i="3"/>
  <c r="AX340" i="3"/>
  <c r="BN291" i="3" s="1"/>
  <c r="AW340" i="3"/>
  <c r="AV340" i="3"/>
  <c r="BL291" i="3" s="1"/>
  <c r="AU340" i="3"/>
  <c r="AT340" i="3"/>
  <c r="AS340" i="3"/>
  <c r="AR340" i="3"/>
  <c r="BH291" i="3" s="1"/>
  <c r="AQ340" i="3"/>
  <c r="AP340" i="3"/>
  <c r="AJ340" i="3"/>
  <c r="AI340" i="3"/>
  <c r="BD339" i="3"/>
  <c r="BC339" i="3"/>
  <c r="BB339" i="3"/>
  <c r="BA339" i="3"/>
  <c r="AZ339" i="3"/>
  <c r="AY339" i="3"/>
  <c r="AX339" i="3"/>
  <c r="AW339" i="3"/>
  <c r="AV339" i="3"/>
  <c r="AU339" i="3"/>
  <c r="AT339" i="3"/>
  <c r="AS339" i="3"/>
  <c r="AR339" i="3"/>
  <c r="AQ339" i="3"/>
  <c r="AP339" i="3"/>
  <c r="AJ339" i="3"/>
  <c r="AI339" i="3"/>
  <c r="BD338" i="3"/>
  <c r="BC338" i="3"/>
  <c r="BB338" i="3"/>
  <c r="BA338" i="3"/>
  <c r="AZ338" i="3"/>
  <c r="AY338" i="3"/>
  <c r="AX338" i="3"/>
  <c r="AW338" i="3"/>
  <c r="AV338" i="3"/>
  <c r="AU338" i="3"/>
  <c r="AT338" i="3"/>
  <c r="AS338" i="3"/>
  <c r="AR338" i="3"/>
  <c r="AQ338" i="3"/>
  <c r="AP338" i="3"/>
  <c r="AJ338" i="3"/>
  <c r="AI338" i="3"/>
  <c r="AP337" i="3"/>
  <c r="AJ337" i="3"/>
  <c r="AI337" i="3"/>
  <c r="BD336" i="3"/>
  <c r="BC336" i="3"/>
  <c r="BB336" i="3"/>
  <c r="BA336" i="3"/>
  <c r="AZ336" i="3"/>
  <c r="AY336" i="3"/>
  <c r="AX336" i="3"/>
  <c r="AW336" i="3"/>
  <c r="AV336" i="3"/>
  <c r="AU336" i="3"/>
  <c r="AT336" i="3"/>
  <c r="AS336" i="3"/>
  <c r="AR336" i="3"/>
  <c r="AQ336" i="3"/>
  <c r="AP336" i="3"/>
  <c r="AJ336" i="3"/>
  <c r="AI336" i="3"/>
  <c r="BD335" i="3"/>
  <c r="BC335" i="3"/>
  <c r="BB335" i="3"/>
  <c r="BA335" i="3"/>
  <c r="AZ335" i="3"/>
  <c r="AY335" i="3"/>
  <c r="AX335" i="3"/>
  <c r="AW335" i="3"/>
  <c r="AV335" i="3"/>
  <c r="AU335" i="3"/>
  <c r="AT335" i="3"/>
  <c r="AS335" i="3"/>
  <c r="AR335" i="3"/>
  <c r="AQ335" i="3"/>
  <c r="AP335" i="3"/>
  <c r="AJ335" i="3"/>
  <c r="AI335" i="3"/>
  <c r="BD334" i="3"/>
  <c r="BC334" i="3"/>
  <c r="BB334" i="3"/>
  <c r="BR286" i="3" s="1"/>
  <c r="BA334" i="3"/>
  <c r="AZ334" i="3"/>
  <c r="AY334" i="3"/>
  <c r="AX334" i="3"/>
  <c r="BN286" i="3" s="1"/>
  <c r="AW334" i="3"/>
  <c r="AV334" i="3"/>
  <c r="AU334" i="3"/>
  <c r="AT334" i="3"/>
  <c r="AS334" i="3"/>
  <c r="AR334" i="3"/>
  <c r="AQ334" i="3"/>
  <c r="AP334" i="3"/>
  <c r="AJ334" i="3"/>
  <c r="AI334" i="3"/>
  <c r="BD333" i="3"/>
  <c r="BC333" i="3"/>
  <c r="BB333" i="3"/>
  <c r="BA333" i="3"/>
  <c r="BQ286" i="3" s="1"/>
  <c r="AZ333" i="3"/>
  <c r="AY333" i="3"/>
  <c r="BO286" i="3" s="1"/>
  <c r="AX333" i="3"/>
  <c r="AW333" i="3"/>
  <c r="BM286" i="3" s="1"/>
  <c r="AV333" i="3"/>
  <c r="AU333" i="3"/>
  <c r="BK286" i="3" s="1"/>
  <c r="AT333" i="3"/>
  <c r="AS333" i="3"/>
  <c r="BI286" i="3" s="1"/>
  <c r="AR333" i="3"/>
  <c r="AQ333" i="3"/>
  <c r="AP333" i="3"/>
  <c r="AJ333" i="3"/>
  <c r="AI333" i="3"/>
  <c r="BD332" i="3"/>
  <c r="BC332" i="3"/>
  <c r="BB332" i="3"/>
  <c r="BA332" i="3"/>
  <c r="AZ332" i="3"/>
  <c r="AY332" i="3"/>
  <c r="AX332" i="3"/>
  <c r="AW332" i="3"/>
  <c r="AV332" i="3"/>
  <c r="AU332" i="3"/>
  <c r="AT332" i="3"/>
  <c r="AS332" i="3"/>
  <c r="AR332" i="3"/>
  <c r="AQ332" i="3"/>
  <c r="AP332" i="3"/>
  <c r="AJ332" i="3"/>
  <c r="AI332" i="3"/>
  <c r="BD331" i="3"/>
  <c r="BC331" i="3"/>
  <c r="BB331" i="3"/>
  <c r="BA331" i="3"/>
  <c r="AZ331" i="3"/>
  <c r="AY331" i="3"/>
  <c r="AX331" i="3"/>
  <c r="AW331" i="3"/>
  <c r="AV331" i="3"/>
  <c r="AU331" i="3"/>
  <c r="AT331" i="3"/>
  <c r="AS331" i="3"/>
  <c r="AR331" i="3"/>
  <c r="AQ331" i="3"/>
  <c r="AP331" i="3"/>
  <c r="AJ331" i="3"/>
  <c r="AI331" i="3"/>
  <c r="BD330" i="3"/>
  <c r="BC330" i="3"/>
  <c r="BB330" i="3"/>
  <c r="BA330" i="3"/>
  <c r="AZ330" i="3"/>
  <c r="AY330" i="3"/>
  <c r="AX330" i="3"/>
  <c r="AW330" i="3"/>
  <c r="AV330" i="3"/>
  <c r="AU330" i="3"/>
  <c r="AT330" i="3"/>
  <c r="AS330" i="3"/>
  <c r="AR330" i="3"/>
  <c r="AQ330" i="3"/>
  <c r="AP330" i="3"/>
  <c r="AJ330" i="3"/>
  <c r="AI330" i="3"/>
  <c r="BD329" i="3"/>
  <c r="BC329" i="3"/>
  <c r="BS283" i="3" s="1"/>
  <c r="BB329" i="3"/>
  <c r="BA329" i="3"/>
  <c r="AZ329" i="3"/>
  <c r="AY329" i="3"/>
  <c r="BO283" i="3" s="1"/>
  <c r="AX329" i="3"/>
  <c r="AW329" i="3"/>
  <c r="AV329" i="3"/>
  <c r="AU329" i="3"/>
  <c r="AT329" i="3"/>
  <c r="AS329" i="3"/>
  <c r="AR329" i="3"/>
  <c r="AQ329" i="3"/>
  <c r="AP329" i="3"/>
  <c r="AJ329" i="3"/>
  <c r="AI329" i="3"/>
  <c r="BD328" i="3"/>
  <c r="BC328" i="3"/>
  <c r="BB328" i="3"/>
  <c r="BR283" i="3" s="1"/>
  <c r="BA328" i="3"/>
  <c r="AZ328" i="3"/>
  <c r="BP283" i="3" s="1"/>
  <c r="AY328" i="3"/>
  <c r="AX328" i="3"/>
  <c r="BN283" i="3" s="1"/>
  <c r="AW328" i="3"/>
  <c r="AV328" i="3"/>
  <c r="BL283" i="3" s="1"/>
  <c r="AU328" i="3"/>
  <c r="AT328" i="3"/>
  <c r="BJ283" i="3" s="1"/>
  <c r="AS328" i="3"/>
  <c r="AR328" i="3"/>
  <c r="AQ328" i="3"/>
  <c r="AP328" i="3"/>
  <c r="AJ328" i="3"/>
  <c r="AI328" i="3"/>
  <c r="BD327" i="3"/>
  <c r="BC327" i="3"/>
  <c r="BB327" i="3"/>
  <c r="BA327" i="3"/>
  <c r="AZ327" i="3"/>
  <c r="AY327" i="3"/>
  <c r="AX327" i="3"/>
  <c r="AW327" i="3"/>
  <c r="AV327" i="3"/>
  <c r="AU327" i="3"/>
  <c r="AT327" i="3"/>
  <c r="AS327" i="3"/>
  <c r="AR327" i="3"/>
  <c r="AQ327" i="3"/>
  <c r="AP327" i="3"/>
  <c r="AJ327" i="3"/>
  <c r="AI327" i="3"/>
  <c r="BD326" i="3"/>
  <c r="BC326" i="3"/>
  <c r="BB326" i="3"/>
  <c r="BA326" i="3"/>
  <c r="AZ326" i="3"/>
  <c r="AY326" i="3"/>
  <c r="AX326" i="3"/>
  <c r="AW326" i="3"/>
  <c r="AV326" i="3"/>
  <c r="AU326" i="3"/>
  <c r="AT326" i="3"/>
  <c r="AS326" i="3"/>
  <c r="AR326" i="3"/>
  <c r="AQ326" i="3"/>
  <c r="AP326" i="3"/>
  <c r="AJ326" i="3"/>
  <c r="AI326" i="3"/>
  <c r="AP325" i="3"/>
  <c r="AJ325" i="3"/>
  <c r="AI325" i="3"/>
  <c r="BD324" i="3"/>
  <c r="BC324" i="3"/>
  <c r="BB324" i="3"/>
  <c r="BA324" i="3"/>
  <c r="AZ324" i="3"/>
  <c r="AY324" i="3"/>
  <c r="AX324" i="3"/>
  <c r="AW324" i="3"/>
  <c r="AV324" i="3"/>
  <c r="AU324" i="3"/>
  <c r="AT324" i="3"/>
  <c r="AS324" i="3"/>
  <c r="AR324" i="3"/>
  <c r="AQ324" i="3"/>
  <c r="AP324" i="3"/>
  <c r="AJ324" i="3"/>
  <c r="AI324" i="3"/>
  <c r="BD323" i="3"/>
  <c r="BC323" i="3"/>
  <c r="BB323" i="3"/>
  <c r="BA323" i="3"/>
  <c r="AZ323" i="3"/>
  <c r="AY323" i="3"/>
  <c r="AX323" i="3"/>
  <c r="AW323" i="3"/>
  <c r="AV323" i="3"/>
  <c r="AU323" i="3"/>
  <c r="AT323" i="3"/>
  <c r="AS323" i="3"/>
  <c r="AR323" i="3"/>
  <c r="AQ323" i="3"/>
  <c r="AP323" i="3"/>
  <c r="AJ323" i="3"/>
  <c r="AI323" i="3"/>
  <c r="BD322" i="3"/>
  <c r="BC322" i="3"/>
  <c r="BB322" i="3"/>
  <c r="BA322" i="3"/>
  <c r="AZ322" i="3"/>
  <c r="BP278" i="3" s="1"/>
  <c r="AY322" i="3"/>
  <c r="AX322" i="3"/>
  <c r="AW322" i="3"/>
  <c r="AV322" i="3"/>
  <c r="BL278" i="3" s="1"/>
  <c r="AU322" i="3"/>
  <c r="AT322" i="3"/>
  <c r="AS322" i="3"/>
  <c r="AR322" i="3"/>
  <c r="AQ322" i="3"/>
  <c r="AP322" i="3"/>
  <c r="AJ322" i="3"/>
  <c r="AI322" i="3"/>
  <c r="BD321" i="3"/>
  <c r="BC321" i="3"/>
  <c r="BS278" i="3" s="1"/>
  <c r="BB321" i="3"/>
  <c r="BA321" i="3"/>
  <c r="AZ321" i="3"/>
  <c r="AY321" i="3"/>
  <c r="BO278" i="3" s="1"/>
  <c r="AX321" i="3"/>
  <c r="AW321" i="3"/>
  <c r="BM278" i="3" s="1"/>
  <c r="AV321" i="3"/>
  <c r="AU321" i="3"/>
  <c r="BK278" i="3" s="1"/>
  <c r="AT321" i="3"/>
  <c r="AS321" i="3"/>
  <c r="BI278" i="3" s="1"/>
  <c r="AR321" i="3"/>
  <c r="AQ321" i="3"/>
  <c r="BG278" i="3" s="1"/>
  <c r="AP321" i="3"/>
  <c r="AJ321" i="3"/>
  <c r="AI321" i="3"/>
  <c r="BD320" i="3"/>
  <c r="BC320" i="3"/>
  <c r="BB320" i="3"/>
  <c r="BA320" i="3"/>
  <c r="AZ320" i="3"/>
  <c r="AY320" i="3"/>
  <c r="AX320" i="3"/>
  <c r="AW320" i="3"/>
  <c r="AV320" i="3"/>
  <c r="AU320" i="3"/>
  <c r="AT320" i="3"/>
  <c r="AS320" i="3"/>
  <c r="AR320" i="3"/>
  <c r="AQ320" i="3"/>
  <c r="AP320" i="3"/>
  <c r="AJ320" i="3"/>
  <c r="AI320" i="3"/>
  <c r="BD319" i="3"/>
  <c r="BC319" i="3"/>
  <c r="BB319" i="3"/>
  <c r="BA319" i="3"/>
  <c r="AZ319" i="3"/>
  <c r="AY319" i="3"/>
  <c r="AX319" i="3"/>
  <c r="AW319" i="3"/>
  <c r="AV319" i="3"/>
  <c r="AU319" i="3"/>
  <c r="AT319" i="3"/>
  <c r="AS319" i="3"/>
  <c r="AR319" i="3"/>
  <c r="AQ319" i="3"/>
  <c r="AP319" i="3"/>
  <c r="AJ319" i="3"/>
  <c r="AI319" i="3"/>
  <c r="BD318" i="3"/>
  <c r="BC318" i="3"/>
  <c r="BB318" i="3"/>
  <c r="BA318" i="3"/>
  <c r="AZ318" i="3"/>
  <c r="AY318" i="3"/>
  <c r="AX318" i="3"/>
  <c r="AW318" i="3"/>
  <c r="AV318" i="3"/>
  <c r="AU318" i="3"/>
  <c r="AT318" i="3"/>
  <c r="AS318" i="3"/>
  <c r="AR318" i="3"/>
  <c r="AQ318" i="3"/>
  <c r="AP318" i="3"/>
  <c r="AJ318" i="3"/>
  <c r="AI318" i="3"/>
  <c r="BD317" i="3"/>
  <c r="BC317" i="3"/>
  <c r="BB317" i="3"/>
  <c r="BA317" i="3"/>
  <c r="AZ317" i="3"/>
  <c r="AY317" i="3"/>
  <c r="AX317" i="3"/>
  <c r="AW317" i="3"/>
  <c r="AV317" i="3"/>
  <c r="AU317" i="3"/>
  <c r="AT317" i="3"/>
  <c r="AS317" i="3"/>
  <c r="AR317" i="3"/>
  <c r="AQ317" i="3"/>
  <c r="AP317" i="3"/>
  <c r="AJ317" i="3"/>
  <c r="AI317" i="3"/>
  <c r="BD316" i="3"/>
  <c r="BT275" i="3" s="1"/>
  <c r="BC316" i="3"/>
  <c r="BB316" i="3"/>
  <c r="BA316" i="3"/>
  <c r="AZ316" i="3"/>
  <c r="BP275" i="3" s="1"/>
  <c r="AY316" i="3"/>
  <c r="AX316" i="3"/>
  <c r="BN275" i="3" s="1"/>
  <c r="AW316" i="3"/>
  <c r="AV316" i="3"/>
  <c r="BL275" i="3" s="1"/>
  <c r="AU316" i="3"/>
  <c r="AT316" i="3"/>
  <c r="BJ275" i="3" s="1"/>
  <c r="AS316" i="3"/>
  <c r="AR316" i="3"/>
  <c r="BH275" i="3" s="1"/>
  <c r="AQ316" i="3"/>
  <c r="AP316" i="3"/>
  <c r="AJ316" i="3"/>
  <c r="AI316" i="3"/>
  <c r="BD315" i="3"/>
  <c r="BC315" i="3"/>
  <c r="BB315" i="3"/>
  <c r="BA315" i="3"/>
  <c r="AZ315" i="3"/>
  <c r="AY315" i="3"/>
  <c r="AX315" i="3"/>
  <c r="AW315" i="3"/>
  <c r="AV315" i="3"/>
  <c r="AU315" i="3"/>
  <c r="AT315" i="3"/>
  <c r="AS315" i="3"/>
  <c r="AR315" i="3"/>
  <c r="AQ315" i="3"/>
  <c r="AP315" i="3"/>
  <c r="AJ315" i="3"/>
  <c r="AI315" i="3"/>
  <c r="BD314" i="3"/>
  <c r="BC314" i="3"/>
  <c r="BB314" i="3"/>
  <c r="BA314" i="3"/>
  <c r="AZ314" i="3"/>
  <c r="AY314" i="3"/>
  <c r="AX314" i="3"/>
  <c r="AW314" i="3"/>
  <c r="AV314" i="3"/>
  <c r="AU314" i="3"/>
  <c r="AT314" i="3"/>
  <c r="AS314" i="3"/>
  <c r="AR314" i="3"/>
  <c r="AQ314" i="3"/>
  <c r="AP314" i="3"/>
  <c r="AJ314" i="3"/>
  <c r="AI314" i="3"/>
  <c r="AP313" i="3"/>
  <c r="AJ313" i="3"/>
  <c r="AI313" i="3"/>
  <c r="BD312" i="3"/>
  <c r="BC312" i="3"/>
  <c r="BB312" i="3"/>
  <c r="BA312" i="3"/>
  <c r="AZ312" i="3"/>
  <c r="AY312" i="3"/>
  <c r="AX312" i="3"/>
  <c r="AW312" i="3"/>
  <c r="AV312" i="3"/>
  <c r="AU312" i="3"/>
  <c r="AT312" i="3"/>
  <c r="AS312" i="3"/>
  <c r="AR312" i="3"/>
  <c r="AQ312" i="3"/>
  <c r="AP312" i="3"/>
  <c r="AJ312" i="3"/>
  <c r="AI312" i="3"/>
  <c r="BD311" i="3"/>
  <c r="BC311" i="3"/>
  <c r="BB311" i="3"/>
  <c r="BA311" i="3"/>
  <c r="AZ311" i="3"/>
  <c r="AY311" i="3"/>
  <c r="AX311" i="3"/>
  <c r="AW311" i="3"/>
  <c r="AV311" i="3"/>
  <c r="AU311" i="3"/>
  <c r="AT311" i="3"/>
  <c r="AS311" i="3"/>
  <c r="AR311" i="3"/>
  <c r="AQ311" i="3"/>
  <c r="AP311" i="3"/>
  <c r="AJ311" i="3"/>
  <c r="AI311" i="3"/>
  <c r="BD310" i="3"/>
  <c r="BC310" i="3"/>
  <c r="BB310" i="3"/>
  <c r="BA310" i="3"/>
  <c r="AZ310" i="3"/>
  <c r="AY310" i="3"/>
  <c r="AX310" i="3"/>
  <c r="BN270" i="3" s="1"/>
  <c r="AW310" i="3"/>
  <c r="AV310" i="3"/>
  <c r="AU310" i="3"/>
  <c r="AT310" i="3"/>
  <c r="BJ270" i="3" s="1"/>
  <c r="AS310" i="3"/>
  <c r="AR310" i="3"/>
  <c r="AQ310" i="3"/>
  <c r="AP310" i="3"/>
  <c r="AJ310" i="3"/>
  <c r="AI310" i="3"/>
  <c r="BD309" i="3"/>
  <c r="BC309" i="3"/>
  <c r="BS270" i="3" s="1"/>
  <c r="BB309" i="3"/>
  <c r="BA309" i="3"/>
  <c r="BQ270" i="3" s="1"/>
  <c r="AZ309" i="3"/>
  <c r="AY309" i="3"/>
  <c r="AX309" i="3"/>
  <c r="AW309" i="3"/>
  <c r="BM270" i="3" s="1"/>
  <c r="AV309" i="3"/>
  <c r="AU309" i="3"/>
  <c r="BK270" i="3" s="1"/>
  <c r="AT309" i="3"/>
  <c r="AS309" i="3"/>
  <c r="AR309" i="3"/>
  <c r="AQ309" i="3"/>
  <c r="BG270" i="3" s="1"/>
  <c r="AP309" i="3"/>
  <c r="AJ309" i="3"/>
  <c r="AI309" i="3"/>
  <c r="BD308" i="3"/>
  <c r="BC308" i="3"/>
  <c r="BB308" i="3"/>
  <c r="BA308" i="3"/>
  <c r="AZ308" i="3"/>
  <c r="AY308" i="3"/>
  <c r="AX308" i="3"/>
  <c r="AW308" i="3"/>
  <c r="AV308" i="3"/>
  <c r="AU308" i="3"/>
  <c r="AT308" i="3"/>
  <c r="AS308" i="3"/>
  <c r="AR308" i="3"/>
  <c r="AQ308" i="3"/>
  <c r="AP308" i="3"/>
  <c r="AJ308" i="3"/>
  <c r="AI308" i="3"/>
  <c r="BD307" i="3"/>
  <c r="BC307" i="3"/>
  <c r="BB307" i="3"/>
  <c r="BA307" i="3"/>
  <c r="AZ307" i="3"/>
  <c r="AY307" i="3"/>
  <c r="AX307" i="3"/>
  <c r="AW307" i="3"/>
  <c r="AV307" i="3"/>
  <c r="AU307" i="3"/>
  <c r="AT307" i="3"/>
  <c r="AS307" i="3"/>
  <c r="AR307" i="3"/>
  <c r="AQ307" i="3"/>
  <c r="AP307" i="3"/>
  <c r="AJ307" i="3"/>
  <c r="AI307" i="3"/>
  <c r="BD306" i="3"/>
  <c r="BC306" i="3"/>
  <c r="BB306" i="3"/>
  <c r="BA306" i="3"/>
  <c r="AZ306" i="3"/>
  <c r="AY306" i="3"/>
  <c r="AX306" i="3"/>
  <c r="AW306" i="3"/>
  <c r="AV306" i="3"/>
  <c r="AU306" i="3"/>
  <c r="AT306" i="3"/>
  <c r="AS306" i="3"/>
  <c r="AR306" i="3"/>
  <c r="AQ306" i="3"/>
  <c r="AP306" i="3"/>
  <c r="AJ306" i="3"/>
  <c r="AI306" i="3"/>
  <c r="BD305" i="3"/>
  <c r="BC305" i="3"/>
  <c r="BB305" i="3"/>
  <c r="BA305" i="3"/>
  <c r="AZ305" i="3"/>
  <c r="AY305" i="3"/>
  <c r="AX305" i="3"/>
  <c r="AW305" i="3"/>
  <c r="AV305" i="3"/>
  <c r="AU305" i="3"/>
  <c r="BK267" i="3" s="1"/>
  <c r="AT305" i="3"/>
  <c r="AS305" i="3"/>
  <c r="AR305" i="3"/>
  <c r="AQ305" i="3"/>
  <c r="AP305" i="3"/>
  <c r="AJ305" i="3"/>
  <c r="AI305" i="3"/>
  <c r="BD304" i="3"/>
  <c r="BT267" i="3" s="1"/>
  <c r="BC304" i="3"/>
  <c r="BB304" i="3"/>
  <c r="BR267" i="3" s="1"/>
  <c r="BA304" i="3"/>
  <c r="AZ304" i="3"/>
  <c r="AY304" i="3"/>
  <c r="AX304" i="3"/>
  <c r="BN267" i="3" s="1"/>
  <c r="AW304" i="3"/>
  <c r="AV304" i="3"/>
  <c r="BL267" i="3" s="1"/>
  <c r="AU304" i="3"/>
  <c r="AT304" i="3"/>
  <c r="BJ267" i="3" s="1"/>
  <c r="AS304" i="3"/>
  <c r="AR304" i="3"/>
  <c r="BH267" i="3" s="1"/>
  <c r="AQ304" i="3"/>
  <c r="AP304" i="3"/>
  <c r="AJ304" i="3"/>
  <c r="AI304" i="3"/>
  <c r="BD303" i="3"/>
  <c r="BC303" i="3"/>
  <c r="BB303" i="3"/>
  <c r="BA303" i="3"/>
  <c r="AZ303" i="3"/>
  <c r="AY303" i="3"/>
  <c r="AX303" i="3"/>
  <c r="AW303" i="3"/>
  <c r="AV303" i="3"/>
  <c r="AU303" i="3"/>
  <c r="AT303" i="3"/>
  <c r="AS303" i="3"/>
  <c r="AR303" i="3"/>
  <c r="AQ303" i="3"/>
  <c r="AP303" i="3"/>
  <c r="AJ303" i="3"/>
  <c r="AI303" i="3"/>
  <c r="BT302" i="3"/>
  <c r="BS302" i="3"/>
  <c r="BN302" i="3"/>
  <c r="BL302" i="3"/>
  <c r="BJ302" i="3"/>
  <c r="BH302" i="3"/>
  <c r="BG302" i="3"/>
  <c r="BD302" i="3"/>
  <c r="BC302" i="3"/>
  <c r="BB302" i="3"/>
  <c r="BA302" i="3"/>
  <c r="AZ302" i="3"/>
  <c r="AY302" i="3"/>
  <c r="AX302" i="3"/>
  <c r="AW302" i="3"/>
  <c r="AV302" i="3"/>
  <c r="AU302" i="3"/>
  <c r="AT302" i="3"/>
  <c r="AS302" i="3"/>
  <c r="AR302" i="3"/>
  <c r="AQ302" i="3"/>
  <c r="AP302" i="3"/>
  <c r="AJ302" i="3"/>
  <c r="AI302" i="3"/>
  <c r="AP301" i="3"/>
  <c r="AJ301" i="3"/>
  <c r="AI301" i="3"/>
  <c r="BD300" i="3"/>
  <c r="BC300" i="3"/>
  <c r="BB300" i="3"/>
  <c r="BA300" i="3"/>
  <c r="AZ300" i="3"/>
  <c r="AY300" i="3"/>
  <c r="AX300" i="3"/>
  <c r="AW300" i="3"/>
  <c r="AV300" i="3"/>
  <c r="AU300" i="3"/>
  <c r="AT300" i="3"/>
  <c r="AS300" i="3"/>
  <c r="AR300" i="3"/>
  <c r="AQ300" i="3"/>
  <c r="AP300" i="3"/>
  <c r="AJ300" i="3"/>
  <c r="AI300" i="3"/>
  <c r="BO299" i="3"/>
  <c r="BM299" i="3"/>
  <c r="BI299" i="3"/>
  <c r="BD299" i="3"/>
  <c r="BC299" i="3"/>
  <c r="BB299" i="3"/>
  <c r="BA299" i="3"/>
  <c r="AZ299" i="3"/>
  <c r="AY299" i="3"/>
  <c r="AX299" i="3"/>
  <c r="AW299" i="3"/>
  <c r="AV299" i="3"/>
  <c r="AU299" i="3"/>
  <c r="AT299" i="3"/>
  <c r="AS299" i="3"/>
  <c r="AR299" i="3"/>
  <c r="AQ299" i="3"/>
  <c r="AP299" i="3"/>
  <c r="AJ299" i="3"/>
  <c r="AI299" i="3"/>
  <c r="BD298" i="3"/>
  <c r="BT262" i="3" s="1"/>
  <c r="BC298" i="3"/>
  <c r="BB298" i="3"/>
  <c r="BR262" i="3" s="1"/>
  <c r="BA298" i="3"/>
  <c r="AZ298" i="3"/>
  <c r="AY298" i="3"/>
  <c r="AX298" i="3"/>
  <c r="AW298" i="3"/>
  <c r="AV298" i="3"/>
  <c r="BL262" i="3" s="1"/>
  <c r="AU298" i="3"/>
  <c r="AT298" i="3"/>
  <c r="AS298" i="3"/>
  <c r="AR298" i="3"/>
  <c r="BH262" i="3" s="1"/>
  <c r="AQ298" i="3"/>
  <c r="AP298" i="3"/>
  <c r="AJ298" i="3"/>
  <c r="AI298" i="3"/>
  <c r="BD297" i="3"/>
  <c r="BC297" i="3"/>
  <c r="BS262" i="3" s="1"/>
  <c r="BB297" i="3"/>
  <c r="BA297" i="3"/>
  <c r="AZ297" i="3"/>
  <c r="AY297" i="3"/>
  <c r="AX297" i="3"/>
  <c r="AW297" i="3"/>
  <c r="BM262" i="3" s="1"/>
  <c r="AV297" i="3"/>
  <c r="AU297" i="3"/>
  <c r="BK262" i="3" s="1"/>
  <c r="AT297" i="3"/>
  <c r="AS297" i="3"/>
  <c r="BI262" i="3" s="1"/>
  <c r="AR297" i="3"/>
  <c r="AQ297" i="3"/>
  <c r="BG262" i="3" s="1"/>
  <c r="AP297" i="3"/>
  <c r="AJ297" i="3"/>
  <c r="AI297" i="3"/>
  <c r="BD296" i="3"/>
  <c r="BC296" i="3"/>
  <c r="BB296" i="3"/>
  <c r="BA296" i="3"/>
  <c r="AZ296" i="3"/>
  <c r="AY296" i="3"/>
  <c r="AX296" i="3"/>
  <c r="AW296" i="3"/>
  <c r="AV296" i="3"/>
  <c r="AU296" i="3"/>
  <c r="AT296" i="3"/>
  <c r="AS296" i="3"/>
  <c r="AR296" i="3"/>
  <c r="AQ296" i="3"/>
  <c r="AP296" i="3"/>
  <c r="AJ296" i="3"/>
  <c r="AI296" i="3"/>
  <c r="BD295" i="3"/>
  <c r="BC295" i="3"/>
  <c r="BB295" i="3"/>
  <c r="BA295" i="3"/>
  <c r="AZ295" i="3"/>
  <c r="AY295" i="3"/>
  <c r="AX295" i="3"/>
  <c r="AW295" i="3"/>
  <c r="AV295" i="3"/>
  <c r="AU295" i="3"/>
  <c r="AT295" i="3"/>
  <c r="AS295" i="3"/>
  <c r="AR295" i="3"/>
  <c r="AQ295" i="3"/>
  <c r="AP295" i="3"/>
  <c r="AJ295" i="3"/>
  <c r="AI295" i="3"/>
  <c r="BT294" i="3"/>
  <c r="BR294" i="3"/>
  <c r="BM294" i="3"/>
  <c r="BL294" i="3"/>
  <c r="BJ294" i="3"/>
  <c r="BD294" i="3"/>
  <c r="BC294" i="3"/>
  <c r="BB294" i="3"/>
  <c r="BA294" i="3"/>
  <c r="AZ294" i="3"/>
  <c r="AY294" i="3"/>
  <c r="AX294" i="3"/>
  <c r="AW294" i="3"/>
  <c r="AV294" i="3"/>
  <c r="AU294" i="3"/>
  <c r="AT294" i="3"/>
  <c r="AS294" i="3"/>
  <c r="AR294" i="3"/>
  <c r="AQ294" i="3"/>
  <c r="AP294" i="3"/>
  <c r="AJ294" i="3"/>
  <c r="AI294" i="3"/>
  <c r="BD293" i="3"/>
  <c r="BC293" i="3"/>
  <c r="BS259" i="3" s="1"/>
  <c r="BB293" i="3"/>
  <c r="BA293" i="3"/>
  <c r="AZ293" i="3"/>
  <c r="AY293" i="3"/>
  <c r="BO259" i="3" s="1"/>
  <c r="AX293" i="3"/>
  <c r="AW293" i="3"/>
  <c r="BM259" i="3" s="1"/>
  <c r="AV293" i="3"/>
  <c r="AU293" i="3"/>
  <c r="AT293" i="3"/>
  <c r="AS293" i="3"/>
  <c r="AR293" i="3"/>
  <c r="AQ293" i="3"/>
  <c r="BG259" i="3" s="1"/>
  <c r="AP293" i="3"/>
  <c r="AJ293" i="3"/>
  <c r="AI293" i="3"/>
  <c r="BD292" i="3"/>
  <c r="BT259" i="3" s="1"/>
  <c r="BC292" i="3"/>
  <c r="BB292" i="3"/>
  <c r="BR259" i="3" s="1"/>
  <c r="BA292" i="3"/>
  <c r="AZ292" i="3"/>
  <c r="BP259" i="3" s="1"/>
  <c r="AY292" i="3"/>
  <c r="AX292" i="3"/>
  <c r="BN259" i="3" s="1"/>
  <c r="AW292" i="3"/>
  <c r="AV292" i="3"/>
  <c r="BL259" i="3" s="1"/>
  <c r="AU292" i="3"/>
  <c r="AT292" i="3"/>
  <c r="BJ259" i="3" s="1"/>
  <c r="AS292" i="3"/>
  <c r="AR292" i="3"/>
  <c r="BH259" i="3" s="1"/>
  <c r="AQ292" i="3"/>
  <c r="AP292" i="3"/>
  <c r="AJ292" i="3"/>
  <c r="AI292" i="3"/>
  <c r="BS291" i="3"/>
  <c r="BR291" i="3"/>
  <c r="BM291" i="3"/>
  <c r="BK291" i="3"/>
  <c r="BG291" i="3"/>
  <c r="BD291" i="3"/>
  <c r="BC291" i="3"/>
  <c r="BB291" i="3"/>
  <c r="BA291" i="3"/>
  <c r="AZ291" i="3"/>
  <c r="AY291" i="3"/>
  <c r="AX291" i="3"/>
  <c r="AW291" i="3"/>
  <c r="AV291" i="3"/>
  <c r="AU291" i="3"/>
  <c r="AT291" i="3"/>
  <c r="AS291" i="3"/>
  <c r="AR291" i="3"/>
  <c r="AQ291" i="3"/>
  <c r="AP291" i="3"/>
  <c r="AJ291" i="3"/>
  <c r="AI291" i="3"/>
  <c r="BD290" i="3"/>
  <c r="BC290" i="3"/>
  <c r="BB290" i="3"/>
  <c r="BA290" i="3"/>
  <c r="AZ290" i="3"/>
  <c r="AY290" i="3"/>
  <c r="AX290" i="3"/>
  <c r="AW290" i="3"/>
  <c r="AV290" i="3"/>
  <c r="AU290" i="3"/>
  <c r="AT290" i="3"/>
  <c r="AS290" i="3"/>
  <c r="AR290" i="3"/>
  <c r="AQ290" i="3"/>
  <c r="AP290" i="3"/>
  <c r="AJ290" i="3"/>
  <c r="AI290" i="3"/>
  <c r="AP289" i="3"/>
  <c r="AJ289" i="3"/>
  <c r="AI289" i="3"/>
  <c r="BD288" i="3"/>
  <c r="BC288" i="3"/>
  <c r="BB288" i="3"/>
  <c r="BA288" i="3"/>
  <c r="AZ288" i="3"/>
  <c r="AY288" i="3"/>
  <c r="AX288" i="3"/>
  <c r="AW288" i="3"/>
  <c r="AV288" i="3"/>
  <c r="AU288" i="3"/>
  <c r="AT288" i="3"/>
  <c r="AS288" i="3"/>
  <c r="AR288" i="3"/>
  <c r="AQ288" i="3"/>
  <c r="AP288" i="3"/>
  <c r="AJ288" i="3"/>
  <c r="AI288" i="3"/>
  <c r="BD287" i="3"/>
  <c r="BC287" i="3"/>
  <c r="BB287" i="3"/>
  <c r="BA287" i="3"/>
  <c r="AZ287" i="3"/>
  <c r="AY287" i="3"/>
  <c r="AX287" i="3"/>
  <c r="AW287" i="3"/>
  <c r="AV287" i="3"/>
  <c r="AU287" i="3"/>
  <c r="AT287" i="3"/>
  <c r="AS287" i="3"/>
  <c r="AR287" i="3"/>
  <c r="AQ287" i="3"/>
  <c r="AP287" i="3"/>
  <c r="AJ287" i="3"/>
  <c r="AI287" i="3"/>
  <c r="BT286" i="3"/>
  <c r="BP286" i="3"/>
  <c r="BJ286" i="3"/>
  <c r="BH286" i="3"/>
  <c r="BD286" i="3"/>
  <c r="BC286" i="3"/>
  <c r="BB286" i="3"/>
  <c r="BA286" i="3"/>
  <c r="AZ286" i="3"/>
  <c r="BP254" i="3" s="1"/>
  <c r="AY286" i="3"/>
  <c r="AX286" i="3"/>
  <c r="AW286" i="3"/>
  <c r="AV286" i="3"/>
  <c r="BL254" i="3" s="1"/>
  <c r="AU286" i="3"/>
  <c r="AT286" i="3"/>
  <c r="BJ254" i="3" s="1"/>
  <c r="AS286" i="3"/>
  <c r="AR286" i="3"/>
  <c r="AQ286" i="3"/>
  <c r="AP286" i="3"/>
  <c r="AJ286" i="3"/>
  <c r="AI286" i="3"/>
  <c r="BD285" i="3"/>
  <c r="BC285" i="3"/>
  <c r="BS254" i="3" s="1"/>
  <c r="BB285" i="3"/>
  <c r="BA285" i="3"/>
  <c r="BQ254" i="3" s="1"/>
  <c r="AZ285" i="3"/>
  <c r="AY285" i="3"/>
  <c r="BO254" i="3" s="1"/>
  <c r="AX285" i="3"/>
  <c r="AW285" i="3"/>
  <c r="BM254" i="3" s="1"/>
  <c r="AV285" i="3"/>
  <c r="AU285" i="3"/>
  <c r="AT285" i="3"/>
  <c r="AS285" i="3"/>
  <c r="AR285" i="3"/>
  <c r="AQ285" i="3"/>
  <c r="BG254" i="3" s="1"/>
  <c r="AP285" i="3"/>
  <c r="AJ285" i="3"/>
  <c r="AI285" i="3"/>
  <c r="BD284" i="3"/>
  <c r="BC284" i="3"/>
  <c r="BB284" i="3"/>
  <c r="BA284" i="3"/>
  <c r="AZ284" i="3"/>
  <c r="AY284" i="3"/>
  <c r="AX284" i="3"/>
  <c r="AW284" i="3"/>
  <c r="AV284" i="3"/>
  <c r="AU284" i="3"/>
  <c r="AT284" i="3"/>
  <c r="AS284" i="3"/>
  <c r="AR284" i="3"/>
  <c r="AQ284" i="3"/>
  <c r="AP284" i="3"/>
  <c r="AJ284" i="3"/>
  <c r="AI284" i="3"/>
  <c r="BQ283" i="3"/>
  <c r="BK283" i="3"/>
  <c r="BI283" i="3"/>
  <c r="BG283" i="3"/>
  <c r="BD283" i="3"/>
  <c r="BC283" i="3"/>
  <c r="BB283" i="3"/>
  <c r="BA283" i="3"/>
  <c r="AZ283" i="3"/>
  <c r="AY283" i="3"/>
  <c r="AX283" i="3"/>
  <c r="AW283" i="3"/>
  <c r="AV283" i="3"/>
  <c r="AU283" i="3"/>
  <c r="AT283" i="3"/>
  <c r="AS283" i="3"/>
  <c r="AR283" i="3"/>
  <c r="AQ283" i="3"/>
  <c r="AP283" i="3"/>
  <c r="AJ283" i="3"/>
  <c r="AI283" i="3"/>
  <c r="BD282" i="3"/>
  <c r="BC282" i="3"/>
  <c r="BB282" i="3"/>
  <c r="BA282" i="3"/>
  <c r="AZ282" i="3"/>
  <c r="AY282" i="3"/>
  <c r="AX282" i="3"/>
  <c r="AW282" i="3"/>
  <c r="AV282" i="3"/>
  <c r="AU282" i="3"/>
  <c r="AT282" i="3"/>
  <c r="AS282" i="3"/>
  <c r="AR282" i="3"/>
  <c r="AQ282" i="3"/>
  <c r="AP282" i="3"/>
  <c r="AJ282" i="3"/>
  <c r="AI282" i="3"/>
  <c r="BD281" i="3"/>
  <c r="BC281" i="3"/>
  <c r="BS251" i="3" s="1"/>
  <c r="BB281" i="3"/>
  <c r="BA281" i="3"/>
  <c r="AZ281" i="3"/>
  <c r="AY281" i="3"/>
  <c r="AX281" i="3"/>
  <c r="AW281" i="3"/>
  <c r="AV281" i="3"/>
  <c r="AU281" i="3"/>
  <c r="AT281" i="3"/>
  <c r="AS281" i="3"/>
  <c r="AR281" i="3"/>
  <c r="AQ281" i="3"/>
  <c r="BG251" i="3" s="1"/>
  <c r="AP281" i="3"/>
  <c r="AJ281" i="3"/>
  <c r="AI281" i="3"/>
  <c r="BD280" i="3"/>
  <c r="BT251" i="3" s="1"/>
  <c r="BC280" i="3"/>
  <c r="BB280" i="3"/>
  <c r="BR251" i="3" s="1"/>
  <c r="BA280" i="3"/>
  <c r="AZ280" i="3"/>
  <c r="BP251" i="3" s="1"/>
  <c r="AY280" i="3"/>
  <c r="AX280" i="3"/>
  <c r="AW280" i="3"/>
  <c r="AV280" i="3"/>
  <c r="AU280" i="3"/>
  <c r="AT280" i="3"/>
  <c r="BJ251" i="3" s="1"/>
  <c r="AS280" i="3"/>
  <c r="AR280" i="3"/>
  <c r="BH251" i="3" s="1"/>
  <c r="AQ280" i="3"/>
  <c r="AP280" i="3"/>
  <c r="AJ280" i="3"/>
  <c r="AI280" i="3"/>
  <c r="BD279" i="3"/>
  <c r="BC279" i="3"/>
  <c r="BB279" i="3"/>
  <c r="BA279" i="3"/>
  <c r="AZ279" i="3"/>
  <c r="AY279" i="3"/>
  <c r="AX279" i="3"/>
  <c r="AW279" i="3"/>
  <c r="AV279" i="3"/>
  <c r="AU279" i="3"/>
  <c r="AT279" i="3"/>
  <c r="AS279" i="3"/>
  <c r="AR279" i="3"/>
  <c r="AQ279" i="3"/>
  <c r="AP279" i="3"/>
  <c r="AJ279" i="3"/>
  <c r="AI279" i="3"/>
  <c r="BT278" i="3"/>
  <c r="BR278" i="3"/>
  <c r="BN278" i="3"/>
  <c r="BH278" i="3"/>
  <c r="BD278" i="3"/>
  <c r="BC278" i="3"/>
  <c r="BB278" i="3"/>
  <c r="BA278" i="3"/>
  <c r="AZ278" i="3"/>
  <c r="AY278" i="3"/>
  <c r="AX278" i="3"/>
  <c r="AW278" i="3"/>
  <c r="AV278" i="3"/>
  <c r="AU278" i="3"/>
  <c r="AT278" i="3"/>
  <c r="AS278" i="3"/>
  <c r="AR278" i="3"/>
  <c r="AQ278" i="3"/>
  <c r="AP278" i="3"/>
  <c r="AJ278" i="3"/>
  <c r="AI278" i="3"/>
  <c r="AP277" i="3"/>
  <c r="AJ277" i="3"/>
  <c r="AI277" i="3"/>
  <c r="BD276" i="3"/>
  <c r="BC276" i="3"/>
  <c r="BB276" i="3"/>
  <c r="BA276" i="3"/>
  <c r="AZ276" i="3"/>
  <c r="AY276" i="3"/>
  <c r="AX276" i="3"/>
  <c r="AW276" i="3"/>
  <c r="AV276" i="3"/>
  <c r="AU276" i="3"/>
  <c r="AT276" i="3"/>
  <c r="AS276" i="3"/>
  <c r="AR276" i="3"/>
  <c r="AQ276" i="3"/>
  <c r="AP276" i="3"/>
  <c r="AJ276" i="3"/>
  <c r="AI276" i="3"/>
  <c r="BS275" i="3"/>
  <c r="BQ275" i="3"/>
  <c r="BO275" i="3"/>
  <c r="BM275" i="3"/>
  <c r="BI275" i="3"/>
  <c r="BG275" i="3"/>
  <c r="BD275" i="3"/>
  <c r="BC275" i="3"/>
  <c r="BB275" i="3"/>
  <c r="BA275" i="3"/>
  <c r="AZ275" i="3"/>
  <c r="AY275" i="3"/>
  <c r="AX275" i="3"/>
  <c r="AW275" i="3"/>
  <c r="AV275" i="3"/>
  <c r="AU275" i="3"/>
  <c r="AT275" i="3"/>
  <c r="AS275" i="3"/>
  <c r="AR275" i="3"/>
  <c r="AQ275" i="3"/>
  <c r="AP275" i="3"/>
  <c r="AJ275" i="3"/>
  <c r="AI275" i="3"/>
  <c r="BD274" i="3"/>
  <c r="BT246" i="3" s="1"/>
  <c r="BC274" i="3"/>
  <c r="BB274" i="3"/>
  <c r="BA274" i="3"/>
  <c r="AZ274" i="3"/>
  <c r="BP246" i="3" s="1"/>
  <c r="AY274" i="3"/>
  <c r="AX274" i="3"/>
  <c r="BN246" i="3" s="1"/>
  <c r="AW274" i="3"/>
  <c r="AV274" i="3"/>
  <c r="AU274" i="3"/>
  <c r="AT274" i="3"/>
  <c r="AS274" i="3"/>
  <c r="AR274" i="3"/>
  <c r="BH246" i="3" s="1"/>
  <c r="AQ274" i="3"/>
  <c r="AP274" i="3"/>
  <c r="AJ274" i="3"/>
  <c r="AI274" i="3"/>
  <c r="BD273" i="3"/>
  <c r="BC273" i="3"/>
  <c r="BS246" i="3" s="1"/>
  <c r="BB273" i="3"/>
  <c r="BA273" i="3"/>
  <c r="AZ273" i="3"/>
  <c r="AY273" i="3"/>
  <c r="BO246" i="3" s="1"/>
  <c r="AX273" i="3"/>
  <c r="AW273" i="3"/>
  <c r="AV273" i="3"/>
  <c r="AU273" i="3"/>
  <c r="BK246" i="3" s="1"/>
  <c r="AT273" i="3"/>
  <c r="AS273" i="3"/>
  <c r="BI246" i="3" s="1"/>
  <c r="AR273" i="3"/>
  <c r="AQ273" i="3"/>
  <c r="BG246" i="3" s="1"/>
  <c r="AP273" i="3"/>
  <c r="AJ273" i="3"/>
  <c r="AI273" i="3"/>
  <c r="BD272" i="3"/>
  <c r="BC272" i="3"/>
  <c r="BB272" i="3"/>
  <c r="BA272" i="3"/>
  <c r="AZ272" i="3"/>
  <c r="AY272" i="3"/>
  <c r="AX272" i="3"/>
  <c r="AW272" i="3"/>
  <c r="AV272" i="3"/>
  <c r="AU272" i="3"/>
  <c r="AT272" i="3"/>
  <c r="AS272" i="3"/>
  <c r="AR272" i="3"/>
  <c r="AQ272" i="3"/>
  <c r="AP272" i="3"/>
  <c r="AJ272" i="3"/>
  <c r="AI272" i="3"/>
  <c r="BD271" i="3"/>
  <c r="BC271" i="3"/>
  <c r="BB271" i="3"/>
  <c r="BA271" i="3"/>
  <c r="AZ271" i="3"/>
  <c r="AY271" i="3"/>
  <c r="AX271" i="3"/>
  <c r="AW271" i="3"/>
  <c r="AV271" i="3"/>
  <c r="AU271" i="3"/>
  <c r="AT271" i="3"/>
  <c r="AS271" i="3"/>
  <c r="AR271" i="3"/>
  <c r="AQ271" i="3"/>
  <c r="AP271" i="3"/>
  <c r="AJ271" i="3"/>
  <c r="AI271" i="3"/>
  <c r="BR270" i="3"/>
  <c r="BP270" i="3"/>
  <c r="BL270" i="3"/>
  <c r="BI270" i="3"/>
  <c r="BD270" i="3"/>
  <c r="BC270" i="3"/>
  <c r="BB270" i="3"/>
  <c r="BA270" i="3"/>
  <c r="AZ270" i="3"/>
  <c r="AY270" i="3"/>
  <c r="AX270" i="3"/>
  <c r="AW270" i="3"/>
  <c r="AV270" i="3"/>
  <c r="AU270" i="3"/>
  <c r="AT270" i="3"/>
  <c r="AS270" i="3"/>
  <c r="AR270" i="3"/>
  <c r="AQ270" i="3"/>
  <c r="AP270" i="3"/>
  <c r="AJ270" i="3"/>
  <c r="AI270" i="3"/>
  <c r="BD269" i="3"/>
  <c r="BC269" i="3"/>
  <c r="BB269" i="3"/>
  <c r="BA269" i="3"/>
  <c r="AZ269" i="3"/>
  <c r="AY269" i="3"/>
  <c r="AX269" i="3"/>
  <c r="AW269" i="3"/>
  <c r="AV269" i="3"/>
  <c r="AU269" i="3"/>
  <c r="AT269" i="3"/>
  <c r="BJ243" i="3" s="1"/>
  <c r="AS269" i="3"/>
  <c r="AR269" i="3"/>
  <c r="AQ269" i="3"/>
  <c r="AP269" i="3"/>
  <c r="AJ269" i="3"/>
  <c r="AI269" i="3"/>
  <c r="BD268" i="3"/>
  <c r="BC268" i="3"/>
  <c r="BB268" i="3"/>
  <c r="BA268" i="3"/>
  <c r="AZ268" i="3"/>
  <c r="AY268" i="3"/>
  <c r="BO243" i="3" s="1"/>
  <c r="AX268" i="3"/>
  <c r="AW268" i="3"/>
  <c r="BM243" i="3" s="1"/>
  <c r="AV268" i="3"/>
  <c r="AU268" i="3"/>
  <c r="AT268" i="3"/>
  <c r="AS268" i="3"/>
  <c r="AR268" i="3"/>
  <c r="AQ268" i="3"/>
  <c r="BG243" i="3" s="1"/>
  <c r="AP268" i="3"/>
  <c r="AJ268" i="3"/>
  <c r="AI268" i="3"/>
  <c r="BS267" i="3"/>
  <c r="BQ267" i="3"/>
  <c r="BO267" i="3"/>
  <c r="BM267" i="3"/>
  <c r="BG267" i="3"/>
  <c r="BD267" i="3"/>
  <c r="BC267" i="3"/>
  <c r="BB267" i="3"/>
  <c r="BA267" i="3"/>
  <c r="AZ267" i="3"/>
  <c r="AY267" i="3"/>
  <c r="AX267" i="3"/>
  <c r="AW267" i="3"/>
  <c r="AV267" i="3"/>
  <c r="AU267" i="3"/>
  <c r="AT267" i="3"/>
  <c r="AS267" i="3"/>
  <c r="AR267" i="3"/>
  <c r="AQ267" i="3"/>
  <c r="AP267" i="3"/>
  <c r="AJ267" i="3"/>
  <c r="AI267" i="3"/>
  <c r="BD266" i="3"/>
  <c r="BC266" i="3"/>
  <c r="BB266" i="3"/>
  <c r="BA266" i="3"/>
  <c r="AZ266" i="3"/>
  <c r="AY266" i="3"/>
  <c r="AX266" i="3"/>
  <c r="AW266" i="3"/>
  <c r="AV266" i="3"/>
  <c r="AU266" i="3"/>
  <c r="AT266" i="3"/>
  <c r="AS266" i="3"/>
  <c r="AR266" i="3"/>
  <c r="AQ266" i="3"/>
  <c r="AP266" i="3"/>
  <c r="AJ266" i="3"/>
  <c r="AI266" i="3"/>
  <c r="AP265" i="3"/>
  <c r="AJ265" i="3"/>
  <c r="AI265" i="3"/>
  <c r="BD264" i="3"/>
  <c r="BC264" i="3"/>
  <c r="BB264" i="3"/>
  <c r="BA264" i="3"/>
  <c r="AZ264" i="3"/>
  <c r="AY264" i="3"/>
  <c r="AX264" i="3"/>
  <c r="AW264" i="3"/>
  <c r="AV264" i="3"/>
  <c r="AU264" i="3"/>
  <c r="AT264" i="3"/>
  <c r="AS264" i="3"/>
  <c r="AR264" i="3"/>
  <c r="AQ264" i="3"/>
  <c r="AP264" i="3"/>
  <c r="AJ264" i="3"/>
  <c r="AI264" i="3"/>
  <c r="BD263" i="3"/>
  <c r="BC263" i="3"/>
  <c r="BB263" i="3"/>
  <c r="BA263" i="3"/>
  <c r="AZ263" i="3"/>
  <c r="AY263" i="3"/>
  <c r="AX263" i="3"/>
  <c r="AW263" i="3"/>
  <c r="AV263" i="3"/>
  <c r="AU263" i="3"/>
  <c r="AT263" i="3"/>
  <c r="AS263" i="3"/>
  <c r="AR263" i="3"/>
  <c r="AQ263" i="3"/>
  <c r="AP263" i="3"/>
  <c r="AJ263" i="3"/>
  <c r="AI263" i="3"/>
  <c r="BP262" i="3"/>
  <c r="BO262" i="3"/>
  <c r="BN262" i="3"/>
  <c r="BJ262" i="3"/>
  <c r="BD262" i="3"/>
  <c r="BT238" i="3" s="1"/>
  <c r="BC262" i="3"/>
  <c r="BB262" i="3"/>
  <c r="BR238" i="3" s="1"/>
  <c r="BA262" i="3"/>
  <c r="AZ262" i="3"/>
  <c r="AY262" i="3"/>
  <c r="AX262" i="3"/>
  <c r="AW262" i="3"/>
  <c r="AV262" i="3"/>
  <c r="BL238" i="3" s="1"/>
  <c r="AU262" i="3"/>
  <c r="AT262" i="3"/>
  <c r="AS262" i="3"/>
  <c r="AR262" i="3"/>
  <c r="BH238" i="3" s="1"/>
  <c r="AQ262" i="3"/>
  <c r="AP262" i="3"/>
  <c r="AJ262" i="3"/>
  <c r="AI262" i="3"/>
  <c r="BD261" i="3"/>
  <c r="BC261" i="3"/>
  <c r="BS238" i="3" s="1"/>
  <c r="BB261" i="3"/>
  <c r="BA261" i="3"/>
  <c r="AZ261" i="3"/>
  <c r="AY261" i="3"/>
  <c r="BO238" i="3" s="1"/>
  <c r="AX261" i="3"/>
  <c r="AW261" i="3"/>
  <c r="BM238" i="3" s="1"/>
  <c r="AV261" i="3"/>
  <c r="AU261" i="3"/>
  <c r="BK238" i="3" s="1"/>
  <c r="AT261" i="3"/>
  <c r="AS261" i="3"/>
  <c r="BI238" i="3" s="1"/>
  <c r="AR261" i="3"/>
  <c r="AQ261" i="3"/>
  <c r="BG238" i="3" s="1"/>
  <c r="AP261" i="3"/>
  <c r="AJ261" i="3"/>
  <c r="AI261" i="3"/>
  <c r="BD260" i="3"/>
  <c r="BC260" i="3"/>
  <c r="BB260" i="3"/>
  <c r="BA260" i="3"/>
  <c r="AZ260" i="3"/>
  <c r="AY260" i="3"/>
  <c r="AX260" i="3"/>
  <c r="AW260" i="3"/>
  <c r="AV260" i="3"/>
  <c r="AU260" i="3"/>
  <c r="AT260" i="3"/>
  <c r="AS260" i="3"/>
  <c r="AR260" i="3"/>
  <c r="AQ260" i="3"/>
  <c r="AP260" i="3"/>
  <c r="AJ260" i="3"/>
  <c r="AI260" i="3"/>
  <c r="BQ259" i="3"/>
  <c r="BK259" i="3"/>
  <c r="BI259" i="3"/>
  <c r="BD259" i="3"/>
  <c r="BC259" i="3"/>
  <c r="BB259" i="3"/>
  <c r="BA259" i="3"/>
  <c r="AZ259" i="3"/>
  <c r="AY259" i="3"/>
  <c r="AX259" i="3"/>
  <c r="AW259" i="3"/>
  <c r="AV259" i="3"/>
  <c r="AU259" i="3"/>
  <c r="AT259" i="3"/>
  <c r="AS259" i="3"/>
  <c r="AR259" i="3"/>
  <c r="AQ259" i="3"/>
  <c r="AP259" i="3"/>
  <c r="AJ259" i="3"/>
  <c r="AI259" i="3"/>
  <c r="BD258" i="3"/>
  <c r="BC258" i="3"/>
  <c r="BB258" i="3"/>
  <c r="BA258" i="3"/>
  <c r="AZ258" i="3"/>
  <c r="AY258" i="3"/>
  <c r="AX258" i="3"/>
  <c r="AW258" i="3"/>
  <c r="AV258" i="3"/>
  <c r="AU258" i="3"/>
  <c r="AT258" i="3"/>
  <c r="AS258" i="3"/>
  <c r="AR258" i="3"/>
  <c r="AQ258" i="3"/>
  <c r="AP258" i="3"/>
  <c r="AJ258" i="3"/>
  <c r="AI258" i="3"/>
  <c r="BD257" i="3"/>
  <c r="BC257" i="3"/>
  <c r="BB257" i="3"/>
  <c r="BA257" i="3"/>
  <c r="AZ257" i="3"/>
  <c r="BP235" i="3" s="1"/>
  <c r="AY257" i="3"/>
  <c r="AX257" i="3"/>
  <c r="AW257" i="3"/>
  <c r="AV257" i="3"/>
  <c r="AU257" i="3"/>
  <c r="AT257" i="3"/>
  <c r="AS257" i="3"/>
  <c r="AR257" i="3"/>
  <c r="AQ257" i="3"/>
  <c r="AP257" i="3"/>
  <c r="AJ257" i="3"/>
  <c r="AI257" i="3"/>
  <c r="BD256" i="3"/>
  <c r="BC256" i="3"/>
  <c r="BB256" i="3"/>
  <c r="BA256" i="3"/>
  <c r="AZ256" i="3"/>
  <c r="AY256" i="3"/>
  <c r="AX256" i="3"/>
  <c r="AW256" i="3"/>
  <c r="AV256" i="3"/>
  <c r="AU256" i="3"/>
  <c r="BK235" i="3" s="1"/>
  <c r="AT256" i="3"/>
  <c r="AS256" i="3"/>
  <c r="BI235" i="3" s="1"/>
  <c r="AR256" i="3"/>
  <c r="AQ256" i="3"/>
  <c r="AP256" i="3"/>
  <c r="AJ256" i="3"/>
  <c r="AI256" i="3"/>
  <c r="BD255" i="3"/>
  <c r="BC255" i="3"/>
  <c r="BB255" i="3"/>
  <c r="BA255" i="3"/>
  <c r="AZ255" i="3"/>
  <c r="AY255" i="3"/>
  <c r="AX255" i="3"/>
  <c r="AW255" i="3"/>
  <c r="AV255" i="3"/>
  <c r="AU255" i="3"/>
  <c r="AT255" i="3"/>
  <c r="AS255" i="3"/>
  <c r="AR255" i="3"/>
  <c r="AQ255" i="3"/>
  <c r="AP255" i="3"/>
  <c r="AJ255" i="3"/>
  <c r="AI255" i="3"/>
  <c r="BT254" i="3"/>
  <c r="BR254" i="3"/>
  <c r="BK254" i="3"/>
  <c r="BH254" i="3"/>
  <c r="BD254" i="3"/>
  <c r="BC254" i="3"/>
  <c r="BB254" i="3"/>
  <c r="BA254" i="3"/>
  <c r="AZ254" i="3"/>
  <c r="AY254" i="3"/>
  <c r="AX254" i="3"/>
  <c r="AW254" i="3"/>
  <c r="AV254" i="3"/>
  <c r="AU254" i="3"/>
  <c r="AT254" i="3"/>
  <c r="AS254" i="3"/>
  <c r="AR254" i="3"/>
  <c r="AQ254" i="3"/>
  <c r="AP254" i="3"/>
  <c r="AJ254" i="3"/>
  <c r="AI254" i="3"/>
  <c r="AP253" i="3"/>
  <c r="AJ253" i="3"/>
  <c r="AI253" i="3"/>
  <c r="BD252" i="3"/>
  <c r="BC252" i="3"/>
  <c r="BB252" i="3"/>
  <c r="BA252" i="3"/>
  <c r="AZ252" i="3"/>
  <c r="AY252" i="3"/>
  <c r="AX252" i="3"/>
  <c r="AW252" i="3"/>
  <c r="AV252" i="3"/>
  <c r="AU252" i="3"/>
  <c r="AT252" i="3"/>
  <c r="AS252" i="3"/>
  <c r="AR252" i="3"/>
  <c r="AQ252" i="3"/>
  <c r="AP252" i="3"/>
  <c r="AJ252" i="3"/>
  <c r="AI252" i="3"/>
  <c r="BO251" i="3"/>
  <c r="BN251" i="3"/>
  <c r="BM251" i="3"/>
  <c r="BK251" i="3"/>
  <c r="BI251" i="3"/>
  <c r="BD251" i="3"/>
  <c r="BC251" i="3"/>
  <c r="BB251" i="3"/>
  <c r="BA251" i="3"/>
  <c r="AZ251" i="3"/>
  <c r="AY251" i="3"/>
  <c r="AX251" i="3"/>
  <c r="AW251" i="3"/>
  <c r="AV251" i="3"/>
  <c r="AU251" i="3"/>
  <c r="AT251" i="3"/>
  <c r="AS251" i="3"/>
  <c r="AR251" i="3"/>
  <c r="AQ251" i="3"/>
  <c r="AP251" i="3"/>
  <c r="AJ251" i="3"/>
  <c r="AI251" i="3"/>
  <c r="BD250" i="3"/>
  <c r="BT230" i="3" s="1"/>
  <c r="BC250" i="3"/>
  <c r="BB250" i="3"/>
  <c r="BA250" i="3"/>
  <c r="AZ250" i="3"/>
  <c r="BP230" i="3" s="1"/>
  <c r="AY250" i="3"/>
  <c r="AX250" i="3"/>
  <c r="BN230" i="3" s="1"/>
  <c r="AW250" i="3"/>
  <c r="AV250" i="3"/>
  <c r="AU250" i="3"/>
  <c r="AT250" i="3"/>
  <c r="AS250" i="3"/>
  <c r="AR250" i="3"/>
  <c r="BH230" i="3" s="1"/>
  <c r="AQ250" i="3"/>
  <c r="AP250" i="3"/>
  <c r="AJ250" i="3"/>
  <c r="AI250" i="3"/>
  <c r="BD249" i="3"/>
  <c r="BC249" i="3"/>
  <c r="BS230" i="3" s="1"/>
  <c r="BB249" i="3"/>
  <c r="BA249" i="3"/>
  <c r="BQ230" i="3" s="1"/>
  <c r="AZ249" i="3"/>
  <c r="AY249" i="3"/>
  <c r="BO230" i="3" s="1"/>
  <c r="AX249" i="3"/>
  <c r="AW249" i="3"/>
  <c r="BM230" i="3" s="1"/>
  <c r="AV249" i="3"/>
  <c r="AU249" i="3"/>
  <c r="BK230" i="3" s="1"/>
  <c r="AT249" i="3"/>
  <c r="AS249" i="3"/>
  <c r="AR249" i="3"/>
  <c r="AQ249" i="3"/>
  <c r="BG230" i="3" s="1"/>
  <c r="AP249" i="3"/>
  <c r="AJ249" i="3"/>
  <c r="AI249" i="3"/>
  <c r="BD248" i="3"/>
  <c r="BC248" i="3"/>
  <c r="BB248" i="3"/>
  <c r="BA248" i="3"/>
  <c r="AZ248" i="3"/>
  <c r="AY248" i="3"/>
  <c r="AX248" i="3"/>
  <c r="AW248" i="3"/>
  <c r="AV248" i="3"/>
  <c r="AU248" i="3"/>
  <c r="AT248" i="3"/>
  <c r="AS248" i="3"/>
  <c r="AR248" i="3"/>
  <c r="AQ248" i="3"/>
  <c r="AP248" i="3"/>
  <c r="AJ248" i="3"/>
  <c r="AI248" i="3"/>
  <c r="BD247" i="3"/>
  <c r="BC247" i="3"/>
  <c r="BB247" i="3"/>
  <c r="BA247" i="3"/>
  <c r="AZ247" i="3"/>
  <c r="AY247" i="3"/>
  <c r="AX247" i="3"/>
  <c r="AW247" i="3"/>
  <c r="AV247" i="3"/>
  <c r="AU247" i="3"/>
  <c r="AT247" i="3"/>
  <c r="AS247" i="3"/>
  <c r="AR247" i="3"/>
  <c r="AQ247" i="3"/>
  <c r="AP247" i="3"/>
  <c r="AJ247" i="3"/>
  <c r="AI247" i="3"/>
  <c r="BQ246" i="3"/>
  <c r="BL246" i="3"/>
  <c r="BJ246" i="3"/>
  <c r="BD246" i="3"/>
  <c r="BC246" i="3"/>
  <c r="BB246" i="3"/>
  <c r="BA246" i="3"/>
  <c r="AZ246" i="3"/>
  <c r="AY246" i="3"/>
  <c r="AX246" i="3"/>
  <c r="AW246" i="3"/>
  <c r="AV246" i="3"/>
  <c r="AU246" i="3"/>
  <c r="AT246" i="3"/>
  <c r="AS246" i="3"/>
  <c r="AR246" i="3"/>
  <c r="AQ246" i="3"/>
  <c r="AP246" i="3"/>
  <c r="AJ246" i="3"/>
  <c r="AI246" i="3"/>
  <c r="BD245" i="3"/>
  <c r="BC245" i="3"/>
  <c r="BB245" i="3"/>
  <c r="BA245" i="3"/>
  <c r="AZ245" i="3"/>
  <c r="AY245" i="3"/>
  <c r="AX245" i="3"/>
  <c r="AW245" i="3"/>
  <c r="AV245" i="3"/>
  <c r="AU245" i="3"/>
  <c r="AT245" i="3"/>
  <c r="BJ227" i="3" s="1"/>
  <c r="AS245" i="3"/>
  <c r="AR245" i="3"/>
  <c r="AQ245" i="3"/>
  <c r="AP245" i="3"/>
  <c r="AJ245" i="3"/>
  <c r="AI245" i="3"/>
  <c r="BD244" i="3"/>
  <c r="BC244" i="3"/>
  <c r="BB244" i="3"/>
  <c r="BA244" i="3"/>
  <c r="BQ227" i="3" s="1"/>
  <c r="AZ244" i="3"/>
  <c r="BP227" i="3" s="1"/>
  <c r="AY244" i="3"/>
  <c r="BO227" i="3" s="1"/>
  <c r="AX244" i="3"/>
  <c r="AW244" i="3"/>
  <c r="BM227" i="3" s="1"/>
  <c r="AV244" i="3"/>
  <c r="AU244" i="3"/>
  <c r="AT244" i="3"/>
  <c r="AS244" i="3"/>
  <c r="AR244" i="3"/>
  <c r="AQ244" i="3"/>
  <c r="AP244" i="3"/>
  <c r="AJ244" i="3"/>
  <c r="AI244" i="3"/>
  <c r="BS243" i="3"/>
  <c r="BQ243" i="3"/>
  <c r="BD243" i="3"/>
  <c r="BC243" i="3"/>
  <c r="BB243" i="3"/>
  <c r="BA243" i="3"/>
  <c r="AZ243" i="3"/>
  <c r="AY243" i="3"/>
  <c r="AX243" i="3"/>
  <c r="AW243" i="3"/>
  <c r="AV243" i="3"/>
  <c r="AU243" i="3"/>
  <c r="AT243" i="3"/>
  <c r="AS243" i="3"/>
  <c r="AR243" i="3"/>
  <c r="AQ243" i="3"/>
  <c r="AP243" i="3"/>
  <c r="AJ243" i="3"/>
  <c r="AI243" i="3"/>
  <c r="BD242" i="3"/>
  <c r="BC242" i="3"/>
  <c r="BB242" i="3"/>
  <c r="BA242" i="3"/>
  <c r="AZ242" i="3"/>
  <c r="AY242" i="3"/>
  <c r="AX242" i="3"/>
  <c r="AW242" i="3"/>
  <c r="AV242" i="3"/>
  <c r="AU242" i="3"/>
  <c r="AT242" i="3"/>
  <c r="AS242" i="3"/>
  <c r="AR242" i="3"/>
  <c r="AQ242" i="3"/>
  <c r="AP242" i="3"/>
  <c r="AJ242" i="3"/>
  <c r="AI242" i="3"/>
  <c r="AP241" i="3"/>
  <c r="AJ241" i="3"/>
  <c r="AI241" i="3"/>
  <c r="BD240" i="3"/>
  <c r="BC240" i="3"/>
  <c r="BB240" i="3"/>
  <c r="BA240" i="3"/>
  <c r="AZ240" i="3"/>
  <c r="AY240" i="3"/>
  <c r="AX240" i="3"/>
  <c r="AW240" i="3"/>
  <c r="AV240" i="3"/>
  <c r="AU240" i="3"/>
  <c r="AT240" i="3"/>
  <c r="AS240" i="3"/>
  <c r="AR240" i="3"/>
  <c r="AQ240" i="3"/>
  <c r="AP240" i="3"/>
  <c r="AJ240" i="3"/>
  <c r="AI240" i="3"/>
  <c r="BD239" i="3"/>
  <c r="BC239" i="3"/>
  <c r="BB239" i="3"/>
  <c r="BA239" i="3"/>
  <c r="AZ239" i="3"/>
  <c r="AY239" i="3"/>
  <c r="AX239" i="3"/>
  <c r="AW239" i="3"/>
  <c r="AV239" i="3"/>
  <c r="AU239" i="3"/>
  <c r="AT239" i="3"/>
  <c r="AS239" i="3"/>
  <c r="AR239" i="3"/>
  <c r="AQ239" i="3"/>
  <c r="AP239" i="3"/>
  <c r="AJ239" i="3"/>
  <c r="AI239" i="3"/>
  <c r="BP238" i="3"/>
  <c r="BN238" i="3"/>
  <c r="BD238" i="3"/>
  <c r="BC238" i="3"/>
  <c r="BB238" i="3"/>
  <c r="BA238" i="3"/>
  <c r="AZ238" i="3"/>
  <c r="AY238" i="3"/>
  <c r="AX238" i="3"/>
  <c r="AW238" i="3"/>
  <c r="AV238" i="3"/>
  <c r="AU238" i="3"/>
  <c r="AT238" i="3"/>
  <c r="AS238" i="3"/>
  <c r="AR238" i="3"/>
  <c r="AQ238" i="3"/>
  <c r="AP238" i="3"/>
  <c r="AJ238" i="3"/>
  <c r="AI238" i="3"/>
  <c r="BD237" i="3"/>
  <c r="BC237" i="3"/>
  <c r="BB237" i="3"/>
  <c r="BA237" i="3"/>
  <c r="AZ237" i="3"/>
  <c r="BP222" i="3" s="1"/>
  <c r="AY237" i="3"/>
  <c r="BO222" i="3" s="1"/>
  <c r="AX237" i="3"/>
  <c r="AW237" i="3"/>
  <c r="AV237" i="3"/>
  <c r="BL222" i="3" s="1"/>
  <c r="AU237" i="3"/>
  <c r="AT237" i="3"/>
  <c r="BJ222" i="3" s="1"/>
  <c r="AS237" i="3"/>
  <c r="AR237" i="3"/>
  <c r="AQ237" i="3"/>
  <c r="AP237" i="3"/>
  <c r="AJ237" i="3"/>
  <c r="AI237" i="3"/>
  <c r="BD236" i="3"/>
  <c r="BC236" i="3"/>
  <c r="BB236" i="3"/>
  <c r="BA236" i="3"/>
  <c r="AZ236" i="3"/>
  <c r="AY236" i="3"/>
  <c r="AX236" i="3"/>
  <c r="AW236" i="3"/>
  <c r="AV236" i="3"/>
  <c r="AU236" i="3"/>
  <c r="AT236" i="3"/>
  <c r="AS236" i="3"/>
  <c r="AR236" i="3"/>
  <c r="AQ236" i="3"/>
  <c r="AP236" i="3"/>
  <c r="AJ236" i="3"/>
  <c r="AI236" i="3"/>
  <c r="BS235" i="3"/>
  <c r="BQ235" i="3"/>
  <c r="BG235" i="3"/>
  <c r="BD235" i="3"/>
  <c r="BC235" i="3"/>
  <c r="BB235" i="3"/>
  <c r="BA235" i="3"/>
  <c r="AZ235" i="3"/>
  <c r="AY235" i="3"/>
  <c r="AX235" i="3"/>
  <c r="AW235" i="3"/>
  <c r="AV235" i="3"/>
  <c r="AU235" i="3"/>
  <c r="AT235" i="3"/>
  <c r="AS235" i="3"/>
  <c r="AR235" i="3"/>
  <c r="AQ235" i="3"/>
  <c r="AP235" i="3"/>
  <c r="AJ235" i="3"/>
  <c r="AI235" i="3"/>
  <c r="BD234" i="3"/>
  <c r="BC234" i="3"/>
  <c r="BB234" i="3"/>
  <c r="BA234" i="3"/>
  <c r="AZ234" i="3"/>
  <c r="AY234" i="3"/>
  <c r="AX234" i="3"/>
  <c r="AW234" i="3"/>
  <c r="AV234" i="3"/>
  <c r="AU234" i="3"/>
  <c r="AT234" i="3"/>
  <c r="AS234" i="3"/>
  <c r="AR234" i="3"/>
  <c r="AQ234" i="3"/>
  <c r="AP234" i="3"/>
  <c r="AJ234" i="3"/>
  <c r="AI234" i="3"/>
  <c r="BD233" i="3"/>
  <c r="BC233" i="3"/>
  <c r="BB233" i="3"/>
  <c r="BR219" i="3" s="1"/>
  <c r="BA233" i="3"/>
  <c r="AZ233" i="3"/>
  <c r="AY233" i="3"/>
  <c r="AX233" i="3"/>
  <c r="AW233" i="3"/>
  <c r="AV233" i="3"/>
  <c r="AU233" i="3"/>
  <c r="AT233" i="3"/>
  <c r="AS233" i="3"/>
  <c r="AR233" i="3"/>
  <c r="AQ233" i="3"/>
  <c r="AP233" i="3"/>
  <c r="AJ233" i="3"/>
  <c r="AI233" i="3"/>
  <c r="BD232" i="3"/>
  <c r="BT219" i="3" s="1"/>
  <c r="BC232" i="3"/>
  <c r="BS219" i="3" s="1"/>
  <c r="BB232" i="3"/>
  <c r="BA232" i="3"/>
  <c r="BQ219" i="3" s="1"/>
  <c r="AZ232" i="3"/>
  <c r="AY232" i="3"/>
  <c r="AX232" i="3"/>
  <c r="AW232" i="3"/>
  <c r="AV232" i="3"/>
  <c r="AU232" i="3"/>
  <c r="AT232" i="3"/>
  <c r="BJ219" i="3" s="1"/>
  <c r="AS232" i="3"/>
  <c r="BI219" i="3" s="1"/>
  <c r="AR232" i="3"/>
  <c r="BH219" i="3" s="1"/>
  <c r="AQ232" i="3"/>
  <c r="BG219" i="3" s="1"/>
  <c r="AP232" i="3"/>
  <c r="AJ232" i="3"/>
  <c r="AI232" i="3"/>
  <c r="BD231" i="3"/>
  <c r="BC231" i="3"/>
  <c r="BB231" i="3"/>
  <c r="BA231" i="3"/>
  <c r="AZ231" i="3"/>
  <c r="AY231" i="3"/>
  <c r="AX231" i="3"/>
  <c r="AW231" i="3"/>
  <c r="AV231" i="3"/>
  <c r="AU231" i="3"/>
  <c r="AT231" i="3"/>
  <c r="AS231" i="3"/>
  <c r="AR231" i="3"/>
  <c r="AQ231" i="3"/>
  <c r="AP231" i="3"/>
  <c r="AJ231" i="3"/>
  <c r="AI231" i="3"/>
  <c r="BR230" i="3"/>
  <c r="BL230" i="3"/>
  <c r="BJ230" i="3"/>
  <c r="BD230" i="3"/>
  <c r="BC230" i="3"/>
  <c r="BB230" i="3"/>
  <c r="BA230" i="3"/>
  <c r="AZ230" i="3"/>
  <c r="AY230" i="3"/>
  <c r="AX230" i="3"/>
  <c r="AW230" i="3"/>
  <c r="AV230" i="3"/>
  <c r="AU230" i="3"/>
  <c r="AT230" i="3"/>
  <c r="AS230" i="3"/>
  <c r="AR230" i="3"/>
  <c r="AQ230" i="3"/>
  <c r="AP230" i="3"/>
  <c r="AJ230" i="3"/>
  <c r="AI230" i="3"/>
  <c r="AP229" i="3"/>
  <c r="AJ229" i="3"/>
  <c r="AI229" i="3"/>
  <c r="BD228" i="3"/>
  <c r="BC228" i="3"/>
  <c r="BB228" i="3"/>
  <c r="BA228" i="3"/>
  <c r="AZ228" i="3"/>
  <c r="AY228" i="3"/>
  <c r="AX228" i="3"/>
  <c r="AW228" i="3"/>
  <c r="AV228" i="3"/>
  <c r="AU228" i="3"/>
  <c r="AT228" i="3"/>
  <c r="AS228" i="3"/>
  <c r="AR228" i="3"/>
  <c r="AQ228" i="3"/>
  <c r="AP228" i="3"/>
  <c r="AJ228" i="3"/>
  <c r="AI228" i="3"/>
  <c r="BK227" i="3"/>
  <c r="BI227" i="3"/>
  <c r="BD227" i="3"/>
  <c r="BC227" i="3"/>
  <c r="BB227" i="3"/>
  <c r="BA227" i="3"/>
  <c r="AZ227" i="3"/>
  <c r="AY227" i="3"/>
  <c r="AX227" i="3"/>
  <c r="AW227" i="3"/>
  <c r="AV227" i="3"/>
  <c r="AU227" i="3"/>
  <c r="AT227" i="3"/>
  <c r="AS227" i="3"/>
  <c r="AR227" i="3"/>
  <c r="AQ227" i="3"/>
  <c r="AP227" i="3"/>
  <c r="AJ227" i="3"/>
  <c r="AI227" i="3"/>
  <c r="BD226" i="3"/>
  <c r="BC226" i="3"/>
  <c r="BB226" i="3"/>
  <c r="BA226" i="3"/>
  <c r="AZ226" i="3"/>
  <c r="AY226" i="3"/>
  <c r="AX226" i="3"/>
  <c r="AW226" i="3"/>
  <c r="AV226" i="3"/>
  <c r="AU226" i="3"/>
  <c r="AT226" i="3"/>
  <c r="AS226" i="3"/>
  <c r="AR226" i="3"/>
  <c r="AQ226" i="3"/>
  <c r="BG214" i="3" s="1"/>
  <c r="AP226" i="3"/>
  <c r="AJ226" i="3"/>
  <c r="AI226" i="3"/>
  <c r="BD225" i="3"/>
  <c r="BC225" i="3"/>
  <c r="BB225" i="3"/>
  <c r="BR214" i="3" s="1"/>
  <c r="BA225" i="3"/>
  <c r="AZ225" i="3"/>
  <c r="AY225" i="3"/>
  <c r="BO214" i="3" s="1"/>
  <c r="AX225" i="3"/>
  <c r="BN214" i="3" s="1"/>
  <c r="AW225" i="3"/>
  <c r="AV225" i="3"/>
  <c r="AU225" i="3"/>
  <c r="AT225" i="3"/>
  <c r="AS225" i="3"/>
  <c r="AR225" i="3"/>
  <c r="AQ225" i="3"/>
  <c r="AP225" i="3"/>
  <c r="AJ225" i="3"/>
  <c r="AI225" i="3"/>
  <c r="BD224" i="3"/>
  <c r="BC224" i="3"/>
  <c r="BB224" i="3"/>
  <c r="BA224" i="3"/>
  <c r="AZ224" i="3"/>
  <c r="AY224" i="3"/>
  <c r="AX224" i="3"/>
  <c r="AW224" i="3"/>
  <c r="AV224" i="3"/>
  <c r="AU224" i="3"/>
  <c r="AT224" i="3"/>
  <c r="AS224" i="3"/>
  <c r="AR224" i="3"/>
  <c r="AQ224" i="3"/>
  <c r="AP224" i="3"/>
  <c r="AJ224" i="3"/>
  <c r="AI224" i="3"/>
  <c r="BD223" i="3"/>
  <c r="BC223" i="3"/>
  <c r="BB223" i="3"/>
  <c r="BA223" i="3"/>
  <c r="AZ223" i="3"/>
  <c r="AY223" i="3"/>
  <c r="AX223" i="3"/>
  <c r="AW223" i="3"/>
  <c r="AV223" i="3"/>
  <c r="AU223" i="3"/>
  <c r="AT223" i="3"/>
  <c r="AS223" i="3"/>
  <c r="AR223" i="3"/>
  <c r="AQ223" i="3"/>
  <c r="AP223" i="3"/>
  <c r="AJ223" i="3"/>
  <c r="AI223" i="3"/>
  <c r="BT222" i="3"/>
  <c r="BR222" i="3"/>
  <c r="BN222" i="3"/>
  <c r="BM222" i="3"/>
  <c r="BH222" i="3"/>
  <c r="BD222" i="3"/>
  <c r="BC222" i="3"/>
  <c r="BB222" i="3"/>
  <c r="BA222" i="3"/>
  <c r="AZ222" i="3"/>
  <c r="AY222" i="3"/>
  <c r="AX222" i="3"/>
  <c r="AW222" i="3"/>
  <c r="AV222" i="3"/>
  <c r="AU222" i="3"/>
  <c r="AT222" i="3"/>
  <c r="AS222" i="3"/>
  <c r="AR222" i="3"/>
  <c r="AQ222" i="3"/>
  <c r="AP222" i="3"/>
  <c r="AJ222" i="3"/>
  <c r="AI222" i="3"/>
  <c r="BD221" i="3"/>
  <c r="BT211" i="3" s="1"/>
  <c r="BC221" i="3"/>
  <c r="BB221" i="3"/>
  <c r="BA221" i="3"/>
  <c r="AZ221" i="3"/>
  <c r="BP211" i="3" s="1"/>
  <c r="AY221" i="3"/>
  <c r="AX221" i="3"/>
  <c r="AW221" i="3"/>
  <c r="AV221" i="3"/>
  <c r="AU221" i="3"/>
  <c r="AT221" i="3"/>
  <c r="AS221" i="3"/>
  <c r="AR221" i="3"/>
  <c r="AQ221" i="3"/>
  <c r="AP221" i="3"/>
  <c r="AJ221" i="3"/>
  <c r="AI221" i="3"/>
  <c r="BD220" i="3"/>
  <c r="BC220" i="3"/>
  <c r="BB220" i="3"/>
  <c r="BA220" i="3"/>
  <c r="AZ220" i="3"/>
  <c r="AY220" i="3"/>
  <c r="BO211" i="3" s="1"/>
  <c r="AX220" i="3"/>
  <c r="BN211" i="3" s="1"/>
  <c r="AW220" i="3"/>
  <c r="AV220" i="3"/>
  <c r="AU220" i="3"/>
  <c r="BK211" i="3" s="1"/>
  <c r="AT220" i="3"/>
  <c r="AS220" i="3"/>
  <c r="BI211" i="3" s="1"/>
  <c r="AR220" i="3"/>
  <c r="AQ220" i="3"/>
  <c r="AP220" i="3"/>
  <c r="AJ220" i="3"/>
  <c r="AI220" i="3"/>
  <c r="BO219" i="3"/>
  <c r="BM219" i="3"/>
  <c r="BD219" i="3"/>
  <c r="BC219" i="3"/>
  <c r="BB219" i="3"/>
  <c r="BA219" i="3"/>
  <c r="AZ219" i="3"/>
  <c r="AY219" i="3"/>
  <c r="AX219" i="3"/>
  <c r="AW219" i="3"/>
  <c r="AV219" i="3"/>
  <c r="AU219" i="3"/>
  <c r="AT219" i="3"/>
  <c r="AS219" i="3"/>
  <c r="AR219" i="3"/>
  <c r="AQ219" i="3"/>
  <c r="AP219" i="3"/>
  <c r="AJ219" i="3"/>
  <c r="AI219" i="3"/>
  <c r="BD218" i="3"/>
  <c r="BC218" i="3"/>
  <c r="BB218" i="3"/>
  <c r="BA218" i="3"/>
  <c r="AZ218" i="3"/>
  <c r="AY218" i="3"/>
  <c r="AX218" i="3"/>
  <c r="AW218" i="3"/>
  <c r="AV218" i="3"/>
  <c r="AU218" i="3"/>
  <c r="AT218" i="3"/>
  <c r="AS218" i="3"/>
  <c r="AR218" i="3"/>
  <c r="AQ218" i="3"/>
  <c r="AP218" i="3"/>
  <c r="AJ218" i="3"/>
  <c r="AI218" i="3"/>
  <c r="AP217" i="3"/>
  <c r="AJ217" i="3"/>
  <c r="AI217" i="3"/>
  <c r="BD216" i="3"/>
  <c r="BC216" i="3"/>
  <c r="BB216" i="3"/>
  <c r="BA216" i="3"/>
  <c r="AZ216" i="3"/>
  <c r="AY216" i="3"/>
  <c r="AX216" i="3"/>
  <c r="AW216" i="3"/>
  <c r="AV216" i="3"/>
  <c r="AU216" i="3"/>
  <c r="AT216" i="3"/>
  <c r="AS216" i="3"/>
  <c r="AR216" i="3"/>
  <c r="AQ216" i="3"/>
  <c r="AP216" i="3"/>
  <c r="AJ216" i="3"/>
  <c r="AI216" i="3"/>
  <c r="BD215" i="3"/>
  <c r="BC215" i="3"/>
  <c r="BB215" i="3"/>
  <c r="BA215" i="3"/>
  <c r="AZ215" i="3"/>
  <c r="AY215" i="3"/>
  <c r="AX215" i="3"/>
  <c r="AW215" i="3"/>
  <c r="AV215" i="3"/>
  <c r="AU215" i="3"/>
  <c r="AT215" i="3"/>
  <c r="AS215" i="3"/>
  <c r="AR215" i="3"/>
  <c r="AQ215" i="3"/>
  <c r="AP215" i="3"/>
  <c r="AJ215" i="3"/>
  <c r="AI215" i="3"/>
  <c r="BT214" i="3"/>
  <c r="BS214" i="3"/>
  <c r="BP214" i="3"/>
  <c r="BH214" i="3"/>
  <c r="BD214" i="3"/>
  <c r="BC214" i="3"/>
  <c r="BB214" i="3"/>
  <c r="BA214" i="3"/>
  <c r="AZ214" i="3"/>
  <c r="BP206" i="3" s="1"/>
  <c r="AY214" i="3"/>
  <c r="AX214" i="3"/>
  <c r="BN206" i="3" s="1"/>
  <c r="AW214" i="3"/>
  <c r="AV214" i="3"/>
  <c r="AU214" i="3"/>
  <c r="AT214" i="3"/>
  <c r="AS214" i="3"/>
  <c r="AR214" i="3"/>
  <c r="BH206" i="3" s="1"/>
  <c r="AQ214" i="3"/>
  <c r="AP214" i="3"/>
  <c r="AJ214" i="3"/>
  <c r="AI214" i="3"/>
  <c r="BD213" i="3"/>
  <c r="BC213" i="3"/>
  <c r="BS206" i="3" s="1"/>
  <c r="BB213" i="3"/>
  <c r="BA213" i="3"/>
  <c r="AZ213" i="3"/>
  <c r="AY213" i="3"/>
  <c r="BO206" i="3" s="1"/>
  <c r="AX213" i="3"/>
  <c r="AW213" i="3"/>
  <c r="BM206" i="3" s="1"/>
  <c r="AV213" i="3"/>
  <c r="AU213" i="3"/>
  <c r="AT213" i="3"/>
  <c r="AS213" i="3"/>
  <c r="AR213" i="3"/>
  <c r="AQ213" i="3"/>
  <c r="BG206" i="3" s="1"/>
  <c r="AP213" i="3"/>
  <c r="AJ213" i="3"/>
  <c r="AI213" i="3"/>
  <c r="BD212" i="3"/>
  <c r="BC212" i="3"/>
  <c r="BB212" i="3"/>
  <c r="BA212" i="3"/>
  <c r="AZ212" i="3"/>
  <c r="AY212" i="3"/>
  <c r="AX212" i="3"/>
  <c r="AW212" i="3"/>
  <c r="AV212" i="3"/>
  <c r="AU212" i="3"/>
  <c r="AT212" i="3"/>
  <c r="AS212" i="3"/>
  <c r="AR212" i="3"/>
  <c r="AQ212" i="3"/>
  <c r="AP212" i="3"/>
  <c r="AJ212" i="3"/>
  <c r="AI212" i="3"/>
  <c r="BS211" i="3"/>
  <c r="BQ211" i="3"/>
  <c r="BL211" i="3"/>
  <c r="BH211" i="3"/>
  <c r="BG211" i="3"/>
  <c r="BD211" i="3"/>
  <c r="BC211" i="3"/>
  <c r="BB211" i="3"/>
  <c r="BA211" i="3"/>
  <c r="AZ211" i="3"/>
  <c r="AY211" i="3"/>
  <c r="AX211" i="3"/>
  <c r="AW211" i="3"/>
  <c r="AV211" i="3"/>
  <c r="AU211" i="3"/>
  <c r="AT211" i="3"/>
  <c r="AS211" i="3"/>
  <c r="AR211" i="3"/>
  <c r="AQ211" i="3"/>
  <c r="AP211" i="3"/>
  <c r="AJ211" i="3"/>
  <c r="AI211" i="3"/>
  <c r="BD210" i="3"/>
  <c r="BC210" i="3"/>
  <c r="BB210" i="3"/>
  <c r="BA210" i="3"/>
  <c r="AZ210" i="3"/>
  <c r="AY210" i="3"/>
  <c r="AX210" i="3"/>
  <c r="AW210" i="3"/>
  <c r="AV210" i="3"/>
  <c r="AU210" i="3"/>
  <c r="AT210" i="3"/>
  <c r="AS210" i="3"/>
  <c r="AR210" i="3"/>
  <c r="AQ210" i="3"/>
  <c r="AP210" i="3"/>
  <c r="AJ210" i="3"/>
  <c r="AI210" i="3"/>
  <c r="BD209" i="3"/>
  <c r="BC209" i="3"/>
  <c r="BB209" i="3"/>
  <c r="BA209" i="3"/>
  <c r="BQ203" i="3" s="1"/>
  <c r="AZ209" i="3"/>
  <c r="AY209" i="3"/>
  <c r="AX209" i="3"/>
  <c r="AW209" i="3"/>
  <c r="AV209" i="3"/>
  <c r="AU209" i="3"/>
  <c r="BK203" i="3" s="1"/>
  <c r="AT209" i="3"/>
  <c r="AS209" i="3"/>
  <c r="BI203" i="3" s="1"/>
  <c r="AR209" i="3"/>
  <c r="AQ209" i="3"/>
  <c r="AP209" i="3"/>
  <c r="AJ209" i="3"/>
  <c r="AI209" i="3"/>
  <c r="BD208" i="3"/>
  <c r="BC208" i="3"/>
  <c r="BB208" i="3"/>
  <c r="BR203" i="3" s="1"/>
  <c r="BA208" i="3"/>
  <c r="AZ208" i="3"/>
  <c r="BP203" i="3" s="1"/>
  <c r="AY208" i="3"/>
  <c r="AX208" i="3"/>
  <c r="BN203" i="3" s="1"/>
  <c r="AW208" i="3"/>
  <c r="AV208" i="3"/>
  <c r="AU208" i="3"/>
  <c r="AT208" i="3"/>
  <c r="BJ203" i="3" s="1"/>
  <c r="AS208" i="3"/>
  <c r="AR208" i="3"/>
  <c r="AQ208" i="3"/>
  <c r="AP208" i="3"/>
  <c r="AJ208" i="3"/>
  <c r="AI208" i="3"/>
  <c r="BD207" i="3"/>
  <c r="BC207" i="3"/>
  <c r="BB207" i="3"/>
  <c r="BA207" i="3"/>
  <c r="AZ207" i="3"/>
  <c r="AY207" i="3"/>
  <c r="AX207" i="3"/>
  <c r="AW207" i="3"/>
  <c r="AV207" i="3"/>
  <c r="AU207" i="3"/>
  <c r="AT207" i="3"/>
  <c r="AS207" i="3"/>
  <c r="AR207" i="3"/>
  <c r="AQ207" i="3"/>
  <c r="AP207" i="3"/>
  <c r="AJ207" i="3"/>
  <c r="AI207" i="3"/>
  <c r="BT206" i="3"/>
  <c r="BR206" i="3"/>
  <c r="BL206" i="3"/>
  <c r="BK206" i="3"/>
  <c r="BD206" i="3"/>
  <c r="BC206" i="3"/>
  <c r="BB206" i="3"/>
  <c r="BA206" i="3"/>
  <c r="AZ206" i="3"/>
  <c r="AY206" i="3"/>
  <c r="AX206" i="3"/>
  <c r="AW206" i="3"/>
  <c r="AV206" i="3"/>
  <c r="AU206" i="3"/>
  <c r="AT206" i="3"/>
  <c r="AS206" i="3"/>
  <c r="AR206" i="3"/>
  <c r="AQ206" i="3"/>
  <c r="AP206" i="3"/>
  <c r="AJ206" i="3"/>
  <c r="AI206" i="3"/>
  <c r="AP205" i="3"/>
  <c r="AJ205" i="3"/>
  <c r="AI205" i="3"/>
  <c r="BD204" i="3"/>
  <c r="BC204" i="3"/>
  <c r="BB204" i="3"/>
  <c r="BA204" i="3"/>
  <c r="AZ204" i="3"/>
  <c r="AY204" i="3"/>
  <c r="AX204" i="3"/>
  <c r="AW204" i="3"/>
  <c r="AV204" i="3"/>
  <c r="AU204" i="3"/>
  <c r="AT204" i="3"/>
  <c r="AS204" i="3"/>
  <c r="AR204" i="3"/>
  <c r="AQ204" i="3"/>
  <c r="AP204" i="3"/>
  <c r="AJ204" i="3"/>
  <c r="AI204" i="3"/>
  <c r="BS203" i="3"/>
  <c r="BO203" i="3"/>
  <c r="BG203" i="3"/>
  <c r="BD203" i="3"/>
  <c r="BC203" i="3"/>
  <c r="BB203" i="3"/>
  <c r="BA203" i="3"/>
  <c r="AZ203" i="3"/>
  <c r="AY203" i="3"/>
  <c r="AX203" i="3"/>
  <c r="AW203" i="3"/>
  <c r="AV203" i="3"/>
  <c r="AU203" i="3"/>
  <c r="AT203" i="3"/>
  <c r="AS203" i="3"/>
  <c r="AR203" i="3"/>
  <c r="AQ203" i="3"/>
  <c r="AP203" i="3"/>
  <c r="AJ203" i="3"/>
  <c r="AI203" i="3"/>
  <c r="BD202" i="3"/>
  <c r="BC202" i="3"/>
  <c r="BB202" i="3"/>
  <c r="BA202" i="3"/>
  <c r="AZ202" i="3"/>
  <c r="AY202" i="3"/>
  <c r="AX202" i="3"/>
  <c r="AW202" i="3"/>
  <c r="BM198" i="3" s="1"/>
  <c r="AV202" i="3"/>
  <c r="AU202" i="3"/>
  <c r="AT202" i="3"/>
  <c r="AS202" i="3"/>
  <c r="BI198" i="3" s="1"/>
  <c r="AR202" i="3"/>
  <c r="AQ202" i="3"/>
  <c r="AP202" i="3"/>
  <c r="AJ202" i="3"/>
  <c r="AI202" i="3"/>
  <c r="BD201" i="3"/>
  <c r="BC201" i="3"/>
  <c r="BB201" i="3"/>
  <c r="BR198" i="3" s="1"/>
  <c r="BA201" i="3"/>
  <c r="BQ198" i="3" s="1"/>
  <c r="AZ201" i="3"/>
  <c r="AY201" i="3"/>
  <c r="BO198" i="3" s="1"/>
  <c r="AX201" i="3"/>
  <c r="BN198" i="3" s="1"/>
  <c r="AW201" i="3"/>
  <c r="AV201" i="3"/>
  <c r="AU201" i="3"/>
  <c r="AT201" i="3"/>
  <c r="AS201" i="3"/>
  <c r="AR201" i="3"/>
  <c r="AQ201" i="3"/>
  <c r="AP201" i="3"/>
  <c r="AJ201" i="3"/>
  <c r="AI201" i="3"/>
  <c r="BD200" i="3"/>
  <c r="BC200" i="3"/>
  <c r="BB200" i="3"/>
  <c r="BA200" i="3"/>
  <c r="AZ200" i="3"/>
  <c r="AY200" i="3"/>
  <c r="AX200" i="3"/>
  <c r="AW200" i="3"/>
  <c r="AV200" i="3"/>
  <c r="AU200" i="3"/>
  <c r="AT200" i="3"/>
  <c r="AS200" i="3"/>
  <c r="AR200" i="3"/>
  <c r="AQ200" i="3"/>
  <c r="AP200" i="3"/>
  <c r="AJ200" i="3"/>
  <c r="AI200" i="3"/>
  <c r="BD199" i="3"/>
  <c r="BC199" i="3"/>
  <c r="BB199" i="3"/>
  <c r="BA199" i="3"/>
  <c r="AZ199" i="3"/>
  <c r="AY199" i="3"/>
  <c r="AX199" i="3"/>
  <c r="AW199" i="3"/>
  <c r="AV199" i="3"/>
  <c r="AU199" i="3"/>
  <c r="AT199" i="3"/>
  <c r="AS199" i="3"/>
  <c r="AR199" i="3"/>
  <c r="AQ199" i="3"/>
  <c r="AP199" i="3"/>
  <c r="AJ199" i="3"/>
  <c r="AI199" i="3"/>
  <c r="BT198" i="3"/>
  <c r="BJ198" i="3"/>
  <c r="BH198" i="3"/>
  <c r="BD198" i="3"/>
  <c r="BC198" i="3"/>
  <c r="BB198" i="3"/>
  <c r="BA198" i="3"/>
  <c r="AZ198" i="3"/>
  <c r="AY198" i="3"/>
  <c r="AX198" i="3"/>
  <c r="AW198" i="3"/>
  <c r="AV198" i="3"/>
  <c r="AU198" i="3"/>
  <c r="AT198" i="3"/>
  <c r="AS198" i="3"/>
  <c r="AR198" i="3"/>
  <c r="AQ198" i="3"/>
  <c r="AP198" i="3"/>
  <c r="AJ198" i="3"/>
  <c r="AI198" i="3"/>
  <c r="BD197" i="3"/>
  <c r="BC197" i="3"/>
  <c r="BS195" i="3" s="1"/>
  <c r="BB197" i="3"/>
  <c r="BA197" i="3"/>
  <c r="AZ197" i="3"/>
  <c r="AY197" i="3"/>
  <c r="AX197" i="3"/>
  <c r="AW197" i="3"/>
  <c r="AV197" i="3"/>
  <c r="AU197" i="3"/>
  <c r="AT197" i="3"/>
  <c r="AS197" i="3"/>
  <c r="AR197" i="3"/>
  <c r="AQ197" i="3"/>
  <c r="AP197" i="3"/>
  <c r="AJ197" i="3"/>
  <c r="AI197" i="3"/>
  <c r="BD196" i="3"/>
  <c r="BC196" i="3"/>
  <c r="BB196" i="3"/>
  <c r="BR195" i="3" s="1"/>
  <c r="BA196" i="3"/>
  <c r="BQ195" i="3" s="1"/>
  <c r="AZ196" i="3"/>
  <c r="AY196" i="3"/>
  <c r="AX196" i="3"/>
  <c r="AW196" i="3"/>
  <c r="AV196" i="3"/>
  <c r="AU196" i="3"/>
  <c r="AT196" i="3"/>
  <c r="AS196" i="3"/>
  <c r="BI195" i="3" s="1"/>
  <c r="AR196" i="3"/>
  <c r="AQ196" i="3"/>
  <c r="BG195" i="3" s="1"/>
  <c r="AP196" i="3"/>
  <c r="AJ196" i="3"/>
  <c r="AI196" i="3"/>
  <c r="BM195" i="3"/>
  <c r="BD195" i="3"/>
  <c r="BC195" i="3"/>
  <c r="BB195" i="3"/>
  <c r="BA195" i="3"/>
  <c r="AZ195" i="3"/>
  <c r="AY195" i="3"/>
  <c r="AX195" i="3"/>
  <c r="AW195" i="3"/>
  <c r="AV195" i="3"/>
  <c r="AU195" i="3"/>
  <c r="AT195" i="3"/>
  <c r="AS195" i="3"/>
  <c r="AR195" i="3"/>
  <c r="AQ195" i="3"/>
  <c r="AP195" i="3"/>
  <c r="AJ195" i="3"/>
  <c r="AI195" i="3"/>
  <c r="BD194" i="3"/>
  <c r="BC194" i="3"/>
  <c r="BB194" i="3"/>
  <c r="BA194" i="3"/>
  <c r="AZ194" i="3"/>
  <c r="AY194" i="3"/>
  <c r="AX194" i="3"/>
  <c r="AW194" i="3"/>
  <c r="AV194" i="3"/>
  <c r="AU194" i="3"/>
  <c r="AT194" i="3"/>
  <c r="AS194" i="3"/>
  <c r="AR194" i="3"/>
  <c r="AQ194" i="3"/>
  <c r="AP194" i="3"/>
  <c r="AJ194" i="3"/>
  <c r="AI194" i="3"/>
  <c r="AP193" i="3"/>
  <c r="AJ193" i="3"/>
  <c r="AI193" i="3"/>
  <c r="BT192" i="3"/>
  <c r="BQ192" i="3"/>
  <c r="BD192" i="3"/>
  <c r="AN146" i="3" s="1"/>
  <c r="BC192" i="3"/>
  <c r="AZ164" i="3" s="1"/>
  <c r="BB192" i="3"/>
  <c r="AY164" i="3" s="1"/>
  <c r="BA192" i="3"/>
  <c r="AK164" i="3" s="1"/>
  <c r="AZ192" i="3"/>
  <c r="AW128" i="3" s="1"/>
  <c r="AY192" i="3"/>
  <c r="AV164" i="3" s="1"/>
  <c r="AX192" i="3"/>
  <c r="AH110" i="3" s="1"/>
  <c r="AW192" i="3"/>
  <c r="AG164" i="3" s="1"/>
  <c r="AV192" i="3"/>
  <c r="BL192" i="3" s="1"/>
  <c r="AU192" i="3"/>
  <c r="BK192" i="3" s="1"/>
  <c r="AT192" i="3"/>
  <c r="BJ192" i="3" s="1"/>
  <c r="AS192" i="3"/>
  <c r="BI192" i="3" s="1"/>
  <c r="AR192" i="3"/>
  <c r="BH192" i="3" s="1"/>
  <c r="AQ192" i="3"/>
  <c r="AP192" i="3"/>
  <c r="AJ192" i="3"/>
  <c r="AI192" i="3"/>
  <c r="BD191" i="3"/>
  <c r="BC191" i="3"/>
  <c r="BB191" i="3"/>
  <c r="BA191" i="3"/>
  <c r="AZ191" i="3"/>
  <c r="AY191" i="3"/>
  <c r="AX191" i="3"/>
  <c r="AW191" i="3"/>
  <c r="AV191" i="3"/>
  <c r="AU191" i="3"/>
  <c r="AT191" i="3"/>
  <c r="AS191" i="3"/>
  <c r="AR191" i="3"/>
  <c r="AQ191" i="3"/>
  <c r="AP191" i="3"/>
  <c r="AJ191" i="3"/>
  <c r="AI191" i="3"/>
  <c r="BL190" i="3"/>
  <c r="BD190" i="3"/>
  <c r="BT190" i="3" s="1"/>
  <c r="BC190" i="3"/>
  <c r="BS190" i="3" s="1"/>
  <c r="BB190" i="3"/>
  <c r="BR190" i="3" s="1"/>
  <c r="BA190" i="3"/>
  <c r="BQ190" i="3" s="1"/>
  <c r="AZ190" i="3"/>
  <c r="BP190" i="3" s="1"/>
  <c r="AY190" i="3"/>
  <c r="BO190" i="3" s="1"/>
  <c r="AX190" i="3"/>
  <c r="BN190" i="3" s="1"/>
  <c r="AW190" i="3"/>
  <c r="BM190" i="3" s="1"/>
  <c r="AV190" i="3"/>
  <c r="AU190" i="3"/>
  <c r="BK190" i="3" s="1"/>
  <c r="AT190" i="3"/>
  <c r="BJ190" i="3" s="1"/>
  <c r="AS190" i="3"/>
  <c r="BI190" i="3" s="1"/>
  <c r="AR190" i="3"/>
  <c r="BH190" i="3" s="1"/>
  <c r="AQ190" i="3"/>
  <c r="BG190" i="3" s="1"/>
  <c r="AP190" i="3"/>
  <c r="BD189" i="3"/>
  <c r="BC189" i="3"/>
  <c r="BB189" i="3"/>
  <c r="BA189" i="3"/>
  <c r="AZ189" i="3"/>
  <c r="AY189" i="3"/>
  <c r="AX189" i="3"/>
  <c r="AW189" i="3"/>
  <c r="AV189" i="3"/>
  <c r="AU189" i="3"/>
  <c r="AT189" i="3"/>
  <c r="AS189" i="3"/>
  <c r="AR189" i="3"/>
  <c r="AQ189" i="3"/>
  <c r="AP189" i="3"/>
  <c r="BD188" i="3"/>
  <c r="BC188" i="3"/>
  <c r="BB188" i="3"/>
  <c r="BA188" i="3"/>
  <c r="AZ188" i="3"/>
  <c r="AY188" i="3"/>
  <c r="AX188" i="3"/>
  <c r="AW188" i="3"/>
  <c r="AV188" i="3"/>
  <c r="AU188" i="3"/>
  <c r="AT188" i="3"/>
  <c r="AS188" i="3"/>
  <c r="AR188" i="3"/>
  <c r="AQ188" i="3"/>
  <c r="AP188" i="3"/>
  <c r="AV187" i="3"/>
  <c r="AT186" i="3"/>
  <c r="AS186" i="3"/>
  <c r="AR186" i="3"/>
  <c r="AQ186" i="3"/>
  <c r="AP186" i="3"/>
  <c r="AR185" i="3"/>
  <c r="AQ185" i="3"/>
  <c r="AP185" i="3"/>
  <c r="AP165" i="3"/>
  <c r="AC165" i="3"/>
  <c r="AI165" i="3" s="1"/>
  <c r="AX164" i="3"/>
  <c r="AT164" i="3"/>
  <c r="AS164" i="3"/>
  <c r="AR164" i="3"/>
  <c r="AQ164" i="3"/>
  <c r="AL164" i="3"/>
  <c r="AF164" i="3"/>
  <c r="AE164" i="3"/>
  <c r="AD164" i="3"/>
  <c r="AY147" i="3"/>
  <c r="AV147" i="3"/>
  <c r="AU147" i="3"/>
  <c r="AP147" i="3"/>
  <c r="AX147" i="3" s="1"/>
  <c r="AM147" i="3"/>
  <c r="AG147" i="3"/>
  <c r="AE147" i="3"/>
  <c r="AC147" i="3"/>
  <c r="AK147" i="3" s="1"/>
  <c r="AZ146" i="3"/>
  <c r="AY146" i="3"/>
  <c r="AX146" i="3"/>
  <c r="AT146" i="3"/>
  <c r="AS146" i="3"/>
  <c r="AR146" i="3"/>
  <c r="AQ146" i="3"/>
  <c r="AM146" i="3"/>
  <c r="AL146" i="3"/>
  <c r="AK146" i="3"/>
  <c r="AG146" i="3"/>
  <c r="AF146" i="3"/>
  <c r="AE146" i="3"/>
  <c r="AD146" i="3"/>
  <c r="AP130" i="3"/>
  <c r="AY130" i="3" s="1"/>
  <c r="AY129" i="3"/>
  <c r="AW129" i="3"/>
  <c r="AT129" i="3"/>
  <c r="AQ129" i="3"/>
  <c r="AP129" i="3"/>
  <c r="AS129" i="3" s="1"/>
  <c r="AC129" i="3"/>
  <c r="AL129" i="3" s="1"/>
  <c r="AY128" i="3"/>
  <c r="AX128" i="3"/>
  <c r="AT128" i="3"/>
  <c r="AS128" i="3"/>
  <c r="AR128" i="3"/>
  <c r="AQ128" i="3"/>
  <c r="AL128" i="3"/>
  <c r="AK128" i="3"/>
  <c r="AI128" i="3"/>
  <c r="AG128" i="3"/>
  <c r="AF128" i="3"/>
  <c r="AE128" i="3"/>
  <c r="AD128" i="3"/>
  <c r="AP111" i="3"/>
  <c r="AU111" i="3" s="1"/>
  <c r="AC111" i="3"/>
  <c r="AH111" i="3" s="1"/>
  <c r="BA110" i="3"/>
  <c r="AZ110" i="3"/>
  <c r="AY110" i="3"/>
  <c r="AX110" i="3"/>
  <c r="AV110" i="3"/>
  <c r="AT110" i="3"/>
  <c r="AS110" i="3"/>
  <c r="AR110" i="3"/>
  <c r="AQ110" i="3"/>
  <c r="AN110" i="3"/>
  <c r="AM110" i="3"/>
  <c r="AL110" i="3"/>
  <c r="AK110" i="3"/>
  <c r="AI110" i="3"/>
  <c r="AG110" i="3"/>
  <c r="AF110" i="3"/>
  <c r="AE110" i="3"/>
  <c r="AD110" i="3"/>
  <c r="AD94" i="3"/>
  <c r="AC94" i="3"/>
  <c r="AD93" i="3"/>
  <c r="AC93" i="3"/>
  <c r="AD80" i="3"/>
  <c r="AD81" i="3" s="1"/>
  <c r="AD82" i="3" s="1"/>
  <c r="AD83" i="3" s="1"/>
  <c r="AD84" i="3" s="1"/>
  <c r="AD76" i="3"/>
  <c r="AD75" i="3"/>
  <c r="AE75" i="3" s="1"/>
  <c r="AF75" i="3" s="1"/>
  <c r="AC75" i="3"/>
  <c r="AD74" i="3"/>
  <c r="AC74" i="3"/>
  <c r="AE74" i="3" s="1"/>
  <c r="AF74" i="3" s="1"/>
  <c r="U65" i="3"/>
  <c r="B45" i="3"/>
  <c r="I30" i="3"/>
  <c r="Q24" i="3"/>
  <c r="AG22" i="3"/>
  <c r="AB22" i="3"/>
  <c r="AD22" i="3" s="1"/>
  <c r="AN21" i="3"/>
  <c r="AJ21" i="3"/>
  <c r="AI21" i="3"/>
  <c r="AH21" i="3"/>
  <c r="AG21" i="3"/>
  <c r="AF21" i="3"/>
  <c r="AU21" i="3" s="1"/>
  <c r="AE21" i="3"/>
  <c r="AC21" i="3"/>
  <c r="AB21" i="3"/>
  <c r="AN20" i="3"/>
  <c r="AJ20" i="3"/>
  <c r="AI20" i="3"/>
  <c r="AH20" i="3"/>
  <c r="AG20" i="3"/>
  <c r="AF20" i="3"/>
  <c r="AE20" i="3"/>
  <c r="AP20" i="3" s="1"/>
  <c r="AC20" i="3"/>
  <c r="AR20" i="3" s="1"/>
  <c r="AB20" i="3"/>
  <c r="AN19" i="3"/>
  <c r="AJ19" i="3"/>
  <c r="AI19" i="3"/>
  <c r="AH19" i="3"/>
  <c r="AG19" i="3"/>
  <c r="AF19" i="3"/>
  <c r="AE19" i="3"/>
  <c r="AC19" i="3"/>
  <c r="AT19" i="3" s="1"/>
  <c r="AB19" i="3"/>
  <c r="AD19" i="3" s="1"/>
  <c r="AN18" i="3"/>
  <c r="AJ18" i="3"/>
  <c r="AI18" i="3"/>
  <c r="AH18" i="3"/>
  <c r="AG18" i="3"/>
  <c r="AF18" i="3"/>
  <c r="AE18" i="3"/>
  <c r="AC18" i="3"/>
  <c r="AB18" i="3"/>
  <c r="AN17" i="3"/>
  <c r="AJ17" i="3"/>
  <c r="AI17" i="3"/>
  <c r="AH17" i="3"/>
  <c r="AQ17" i="3" s="1"/>
  <c r="AG17" i="3"/>
  <c r="AF17" i="3"/>
  <c r="AE17" i="3"/>
  <c r="AC17" i="3"/>
  <c r="AR17" i="3" s="1"/>
  <c r="AB17" i="3"/>
  <c r="AN16" i="3"/>
  <c r="AJ16" i="3"/>
  <c r="AI16" i="3"/>
  <c r="AH16" i="3"/>
  <c r="AG16" i="3"/>
  <c r="AF16" i="3"/>
  <c r="AE16" i="3"/>
  <c r="AC16" i="3"/>
  <c r="AB16" i="3"/>
  <c r="I16" i="3"/>
  <c r="I17" i="3" s="1"/>
  <c r="AC76" i="3" s="1"/>
  <c r="AE76" i="3" s="1"/>
  <c r="AF76" i="3" s="1"/>
  <c r="AU15" i="3"/>
  <c r="AP15" i="3"/>
  <c r="AN15" i="3"/>
  <c r="AJ15" i="3"/>
  <c r="AI15" i="3"/>
  <c r="AH15" i="3"/>
  <c r="AG15" i="3"/>
  <c r="AF15" i="3"/>
  <c r="AE15" i="3"/>
  <c r="AC15" i="3"/>
  <c r="AB15" i="3"/>
  <c r="AD15" i="3" s="1"/>
  <c r="AT14" i="3"/>
  <c r="AP14" i="3"/>
  <c r="AN14" i="3"/>
  <c r="AJ14" i="3"/>
  <c r="AI14" i="3"/>
  <c r="AH14" i="3"/>
  <c r="AG14" i="3"/>
  <c r="AF14" i="3"/>
  <c r="AU14" i="3" s="1"/>
  <c r="AE14" i="3"/>
  <c r="AD14" i="3"/>
  <c r="AC14" i="3"/>
  <c r="AB14" i="3"/>
  <c r="AT13" i="3"/>
  <c r="AN13" i="3"/>
  <c r="AJ13" i="3"/>
  <c r="AI13" i="3"/>
  <c r="AH13" i="3"/>
  <c r="AQ13" i="3" s="1"/>
  <c r="AG13" i="3"/>
  <c r="AF13" i="3"/>
  <c r="AU13" i="3" s="1"/>
  <c r="AE13" i="3"/>
  <c r="AD13" i="3"/>
  <c r="AC13" i="3"/>
  <c r="AB13" i="3"/>
  <c r="AP12" i="3"/>
  <c r="AN12" i="3"/>
  <c r="AJ12" i="3"/>
  <c r="AI12" i="3"/>
  <c r="AH12" i="3"/>
  <c r="AG12" i="3"/>
  <c r="AF12" i="3"/>
  <c r="AU12" i="3" s="1"/>
  <c r="AE12" i="3"/>
  <c r="AC12" i="3"/>
  <c r="AT12" i="3" s="1"/>
  <c r="AB12" i="3"/>
  <c r="AD12" i="3" s="1"/>
  <c r="AN11" i="3"/>
  <c r="AJ11" i="3"/>
  <c r="AI11" i="3"/>
  <c r="AH11" i="3"/>
  <c r="AG11" i="3"/>
  <c r="AG23" i="3" s="1"/>
  <c r="AF11" i="3"/>
  <c r="AE11" i="3"/>
  <c r="AR11" i="3" s="1"/>
  <c r="AD11" i="3"/>
  <c r="AC11" i="3"/>
  <c r="AS11" i="3" s="1"/>
  <c r="AB11" i="3"/>
  <c r="AF10" i="3"/>
  <c r="AE10" i="3"/>
  <c r="AG8" i="3"/>
  <c r="AB8" i="3"/>
  <c r="X6" i="3"/>
  <c r="AF5" i="3"/>
  <c r="M37" i="3"/>
  <c r="AF111" i="3" l="1"/>
  <c r="AL111" i="3"/>
  <c r="AE93" i="3"/>
  <c r="AG94" i="3" s="1"/>
  <c r="AT147" i="3"/>
  <c r="AK129" i="3"/>
  <c r="AI111" i="3"/>
  <c r="BA128" i="3"/>
  <c r="AS130" i="3"/>
  <c r="AH147" i="3"/>
  <c r="AZ147" i="3"/>
  <c r="AW164" i="3"/>
  <c r="BJ195" i="3"/>
  <c r="BQ206" i="3"/>
  <c r="BJ214" i="3"/>
  <c r="BL235" i="3"/>
  <c r="BK243" i="3"/>
  <c r="M8" i="3"/>
  <c r="AQ19" i="3"/>
  <c r="AJ128" i="3"/>
  <c r="AX130" i="3"/>
  <c r="AI147" i="3"/>
  <c r="BA147" i="3"/>
  <c r="AU19" i="3"/>
  <c r="AM111" i="3"/>
  <c r="AF129" i="3"/>
  <c r="AL147" i="3"/>
  <c r="BA164" i="3"/>
  <c r="AN165" i="3"/>
  <c r="BL198" i="3"/>
  <c r="AF165" i="3" s="1"/>
  <c r="BL214" i="3"/>
  <c r="BR227" i="3"/>
  <c r="BN235" i="3"/>
  <c r="BR243" i="3"/>
  <c r="AP11" i="3"/>
  <c r="AS17" i="3"/>
  <c r="AR18" i="3"/>
  <c r="AT20" i="3"/>
  <c r="AS111" i="3"/>
  <c r="AN128" i="3"/>
  <c r="AN147" i="3"/>
  <c r="AG165" i="3"/>
  <c r="BN195" i="3"/>
  <c r="BG198" i="3"/>
  <c r="BS198" i="3"/>
  <c r="AM165" i="3" s="1"/>
  <c r="BI206" i="3"/>
  <c r="BL219" i="3"/>
  <c r="BQ222" i="3"/>
  <c r="BH227" i="3"/>
  <c r="BT227" i="3"/>
  <c r="BI230" i="3"/>
  <c r="BH243" i="3"/>
  <c r="BT243" i="3"/>
  <c r="BL251" i="3"/>
  <c r="BI267" i="3"/>
  <c r="BP267" i="3"/>
  <c r="BO270" i="3"/>
  <c r="BK275" i="3"/>
  <c r="BR275" i="3"/>
  <c r="BJ278" i="3"/>
  <c r="BQ278" i="3"/>
  <c r="BH283" i="3"/>
  <c r="BT283" i="3"/>
  <c r="BL286" i="3"/>
  <c r="BG286" i="3"/>
  <c r="BS286" i="3"/>
  <c r="BJ291" i="3"/>
  <c r="BI294" i="3"/>
  <c r="BQ299" i="3"/>
  <c r="BL299" i="3"/>
  <c r="BK302" i="3"/>
  <c r="AT18" i="3"/>
  <c r="AT11" i="3"/>
  <c r="AU18" i="3"/>
  <c r="AW110" i="3"/>
  <c r="AV111" i="3"/>
  <c r="AJ164" i="3"/>
  <c r="BJ206" i="3"/>
  <c r="AS13" i="3"/>
  <c r="AS14" i="3"/>
  <c r="AT15" i="3"/>
  <c r="AQ20" i="3"/>
  <c r="AY111" i="3"/>
  <c r="AR129" i="3"/>
  <c r="AJ146" i="3"/>
  <c r="AR147" i="3"/>
  <c r="BK195" i="3"/>
  <c r="BP198" i="3"/>
  <c r="AJ165" i="3" s="1"/>
  <c r="BM203" i="3"/>
  <c r="BH203" i="3"/>
  <c r="BT203" i="3"/>
  <c r="BR211" i="3"/>
  <c r="BM211" i="3"/>
  <c r="BI214" i="3"/>
  <c r="BN219" i="3"/>
  <c r="BG222" i="3"/>
  <c r="BS222" i="3"/>
  <c r="BR235" i="3"/>
  <c r="AW146" i="3"/>
  <c r="AR15" i="3"/>
  <c r="AQ16" i="3"/>
  <c r="AJ110" i="3"/>
  <c r="AZ111" i="3"/>
  <c r="BA146" i="3"/>
  <c r="AS147" i="3"/>
  <c r="AN164" i="3"/>
  <c r="AC166" i="3"/>
  <c r="AM166" i="3" s="1"/>
  <c r="BM192" i="3"/>
  <c r="BL195" i="3"/>
  <c r="AS165" i="3" s="1"/>
  <c r="AE94" i="3"/>
  <c r="AK96" i="3" s="1"/>
  <c r="AR12" i="3"/>
  <c r="AR13" i="3"/>
  <c r="AR14" i="3"/>
  <c r="AR19" i="3"/>
  <c r="BP192" i="3"/>
  <c r="BK198" i="3"/>
  <c r="BK214" i="3"/>
  <c r="BK219" i="3"/>
  <c r="BI222" i="3"/>
  <c r="BG227" i="3"/>
  <c r="BS227" i="3"/>
  <c r="BO235" i="3"/>
  <c r="BQ238" i="3"/>
  <c r="BL243" i="3"/>
  <c r="BM246" i="3"/>
  <c r="BI254" i="3"/>
  <c r="BQ262" i="3"/>
  <c r="I32" i="3"/>
  <c r="AC78" i="3" s="1"/>
  <c r="AU11" i="3"/>
  <c r="AT17" i="3"/>
  <c r="AS20" i="3"/>
  <c r="AR21" i="3"/>
  <c r="AF147" i="3"/>
  <c r="BR192" i="3"/>
  <c r="BH195" i="3"/>
  <c r="BT195" i="3"/>
  <c r="BO195" i="3"/>
  <c r="AV165" i="3" s="1"/>
  <c r="BL203" i="3"/>
  <c r="BJ211" i="3"/>
  <c r="BM214" i="3"/>
  <c r="BK222" i="3"/>
  <c r="BN227" i="3"/>
  <c r="BJ235" i="3"/>
  <c r="BN243" i="3"/>
  <c r="BI243" i="3"/>
  <c r="AU17" i="3"/>
  <c r="AD17" i="3"/>
  <c r="AB23" i="3"/>
  <c r="Q25" i="3" s="1"/>
  <c r="AR16" i="3"/>
  <c r="AP16" i="3"/>
  <c r="AS16" i="3"/>
  <c r="AT16" i="3"/>
  <c r="AD16" i="3"/>
  <c r="AU16" i="3"/>
  <c r="AP17" i="3"/>
  <c r="AU20" i="3"/>
  <c r="AD20" i="3"/>
  <c r="AT21" i="3"/>
  <c r="AY165" i="3"/>
  <c r="AU165" i="3"/>
  <c r="AQ165" i="3"/>
  <c r="AX165" i="3"/>
  <c r="AP166" i="3"/>
  <c r="AT165" i="3"/>
  <c r="AR165" i="3"/>
  <c r="AC167" i="3"/>
  <c r="AQ11" i="3"/>
  <c r="AQ14" i="3"/>
  <c r="AS19" i="3"/>
  <c r="AJ111" i="3"/>
  <c r="AW111" i="3"/>
  <c r="AK111" i="3"/>
  <c r="AX111" i="3"/>
  <c r="AV129" i="3"/>
  <c r="AU129" i="3"/>
  <c r="BA129" i="3"/>
  <c r="AZ129" i="3"/>
  <c r="AZ165" i="3"/>
  <c r="BA165" i="3"/>
  <c r="AQ12" i="3"/>
  <c r="AQ15" i="3"/>
  <c r="AN111" i="3"/>
  <c r="BA111" i="3"/>
  <c r="AG166" i="3"/>
  <c r="AI164" i="3"/>
  <c r="BO192" i="3"/>
  <c r="AV128" i="3"/>
  <c r="AI146" i="3"/>
  <c r="AV146" i="3"/>
  <c r="AU164" i="3"/>
  <c r="BN192" i="3"/>
  <c r="AH128" i="3"/>
  <c r="AU128" i="3"/>
  <c r="AH146" i="3"/>
  <c r="AP18" i="3"/>
  <c r="AP21" i="3"/>
  <c r="AC112" i="3"/>
  <c r="AP112" i="3"/>
  <c r="AI129" i="3"/>
  <c r="AH129" i="3"/>
  <c r="AN129" i="3"/>
  <c r="AM129" i="3"/>
  <c r="AV130" i="3"/>
  <c r="AU130" i="3"/>
  <c r="BA130" i="3"/>
  <c r="AZ130" i="3"/>
  <c r="AH164" i="3"/>
  <c r="AI166" i="3"/>
  <c r="AS12" i="3"/>
  <c r="AS15" i="3"/>
  <c r="AQ18" i="3"/>
  <c r="AQ21" i="3"/>
  <c r="AD111" i="3"/>
  <c r="AQ111" i="3"/>
  <c r="AD129" i="3"/>
  <c r="AQ130" i="3"/>
  <c r="AL166" i="3"/>
  <c r="AJ166" i="3"/>
  <c r="AH166" i="3"/>
  <c r="AD166" i="3"/>
  <c r="AN166" i="3"/>
  <c r="AK166" i="3"/>
  <c r="AF166" i="3"/>
  <c r="AE166" i="3"/>
  <c r="AP13" i="3"/>
  <c r="AE111" i="3"/>
  <c r="AR111" i="3"/>
  <c r="AE129" i="3"/>
  <c r="AX129" i="3"/>
  <c r="AR130" i="3"/>
  <c r="AS18" i="3"/>
  <c r="AS21" i="3"/>
  <c r="AU146" i="3"/>
  <c r="BS192" i="3"/>
  <c r="AM164" i="3"/>
  <c r="AM128" i="3"/>
  <c r="AZ128" i="3"/>
  <c r="AD18" i="3"/>
  <c r="AP19" i="3"/>
  <c r="AD21" i="3"/>
  <c r="AG111" i="3"/>
  <c r="AT111" i="3"/>
  <c r="AG129" i="3"/>
  <c r="AC130" i="3"/>
  <c r="AT130" i="3"/>
  <c r="AP131" i="3"/>
  <c r="AU110" i="3"/>
  <c r="AJ129" i="3"/>
  <c r="AW130" i="3"/>
  <c r="BP219" i="3"/>
  <c r="BL227" i="3"/>
  <c r="AC148" i="3"/>
  <c r="AP148" i="3"/>
  <c r="AK165" i="3"/>
  <c r="AD147" i="3"/>
  <c r="AQ147" i="3"/>
  <c r="BH235" i="3"/>
  <c r="BT235" i="3"/>
  <c r="BJ238" i="3"/>
  <c r="BQ251" i="3"/>
  <c r="BP195" i="3"/>
  <c r="AW165" i="3" s="1"/>
  <c r="BQ214" i="3"/>
  <c r="BR246" i="3"/>
  <c r="AJ147" i="3"/>
  <c r="AW147" i="3"/>
  <c r="AL165" i="3"/>
  <c r="AH165" i="3"/>
  <c r="AD165" i="3"/>
  <c r="BN254" i="3"/>
  <c r="BH270" i="3"/>
  <c r="BT270" i="3"/>
  <c r="BM283" i="3"/>
  <c r="BO291" i="3"/>
  <c r="BN294" i="3"/>
  <c r="BP302" i="3"/>
  <c r="AE165" i="3"/>
  <c r="BM235" i="3"/>
  <c r="BP243" i="3"/>
  <c r="AG95" i="3" l="1"/>
  <c r="AH95" i="3"/>
  <c r="AH97" i="3"/>
  <c r="AG96" i="3"/>
  <c r="AH94" i="3"/>
  <c r="AH96" i="3"/>
  <c r="AG97" i="3"/>
  <c r="AK94" i="3"/>
  <c r="AL97" i="3"/>
  <c r="AL96" i="3"/>
  <c r="AU112" i="3"/>
  <c r="AT112" i="3"/>
  <c r="AS112" i="3"/>
  <c r="AR112" i="3"/>
  <c r="AQ112" i="3"/>
  <c r="AP113" i="3"/>
  <c r="BA112" i="3"/>
  <c r="AY112" i="3"/>
  <c r="AX112" i="3"/>
  <c r="AV112" i="3"/>
  <c r="AW112" i="3"/>
  <c r="AZ112" i="3"/>
  <c r="AK97" i="3"/>
  <c r="AK95" i="3"/>
  <c r="AV131" i="3"/>
  <c r="AU131" i="3"/>
  <c r="BA131" i="3"/>
  <c r="AZ131" i="3"/>
  <c r="AQ131" i="3"/>
  <c r="AY131" i="3"/>
  <c r="AW131" i="3"/>
  <c r="AP132" i="3"/>
  <c r="AT131" i="3"/>
  <c r="AR131" i="3"/>
  <c r="AS131" i="3"/>
  <c r="AX131" i="3"/>
  <c r="AL94" i="3"/>
  <c r="AX148" i="3"/>
  <c r="AW148" i="3"/>
  <c r="AV148" i="3"/>
  <c r="AT148" i="3"/>
  <c r="AQ148" i="3"/>
  <c r="AP149" i="3"/>
  <c r="BA148" i="3"/>
  <c r="AZ148" i="3"/>
  <c r="AY148" i="3"/>
  <c r="AU148" i="3"/>
  <c r="AR148" i="3"/>
  <c r="AS148" i="3"/>
  <c r="AL95" i="3"/>
  <c r="AL167" i="3"/>
  <c r="AJ167" i="3"/>
  <c r="AH167" i="3"/>
  <c r="AD167" i="3"/>
  <c r="AK167" i="3"/>
  <c r="AC168" i="3"/>
  <c r="AI167" i="3"/>
  <c r="AG167" i="3"/>
  <c r="AE167" i="3"/>
  <c r="AN167" i="3"/>
  <c r="AM167" i="3"/>
  <c r="AF167" i="3"/>
  <c r="AK148" i="3"/>
  <c r="AJ148" i="3"/>
  <c r="AI148" i="3"/>
  <c r="AG148" i="3"/>
  <c r="AD148" i="3"/>
  <c r="AC149" i="3"/>
  <c r="AH148" i="3"/>
  <c r="AF148" i="3"/>
  <c r="AE148" i="3"/>
  <c r="AN148" i="3"/>
  <c r="AM148" i="3"/>
  <c r="AL148" i="3"/>
  <c r="AY166" i="3"/>
  <c r="AW166" i="3"/>
  <c r="AU166" i="3"/>
  <c r="AQ166" i="3"/>
  <c r="AR166" i="3"/>
  <c r="AZ166" i="3"/>
  <c r="AX166" i="3"/>
  <c r="BA166" i="3"/>
  <c r="AV166" i="3"/>
  <c r="AT166" i="3"/>
  <c r="AS166" i="3"/>
  <c r="AP167" i="3"/>
  <c r="Q39" i="3"/>
  <c r="Q41" i="3" s="1"/>
  <c r="Q43" i="3"/>
  <c r="T43" i="3" s="1"/>
  <c r="AI130" i="3"/>
  <c r="AH130" i="3"/>
  <c r="AN130" i="3"/>
  <c r="AM130" i="3"/>
  <c r="AD130" i="3"/>
  <c r="AL130" i="3"/>
  <c r="AJ130" i="3"/>
  <c r="AC131" i="3"/>
  <c r="AG130" i="3"/>
  <c r="AE130" i="3"/>
  <c r="AF130" i="3"/>
  <c r="AK130" i="3"/>
  <c r="AH112" i="3"/>
  <c r="AG112" i="3"/>
  <c r="AF112" i="3"/>
  <c r="AE112" i="3"/>
  <c r="AD112" i="3"/>
  <c r="AC113" i="3"/>
  <c r="AN112" i="3"/>
  <c r="AL112" i="3"/>
  <c r="AK112" i="3"/>
  <c r="AJ112" i="3"/>
  <c r="AI112" i="3"/>
  <c r="AM112" i="3"/>
  <c r="AV132" i="3" l="1"/>
  <c r="AU132" i="3"/>
  <c r="BA132" i="3"/>
  <c r="AZ132" i="3"/>
  <c r="AY132" i="3"/>
  <c r="AX132" i="3"/>
  <c r="AW132" i="3"/>
  <c r="AP133" i="3"/>
  <c r="AT132" i="3"/>
  <c r="AS132" i="3"/>
  <c r="AQ132" i="3"/>
  <c r="AR132" i="3"/>
  <c r="AK149" i="3"/>
  <c r="AJ149" i="3"/>
  <c r="AI149" i="3"/>
  <c r="AG149" i="3"/>
  <c r="AD149" i="3"/>
  <c r="AC150" i="3"/>
  <c r="AH149" i="3"/>
  <c r="AF149" i="3"/>
  <c r="AE149" i="3"/>
  <c r="AN149" i="3"/>
  <c r="AL149" i="3"/>
  <c r="AM149" i="3"/>
  <c r="AX149" i="3"/>
  <c r="AW149" i="3"/>
  <c r="AV149" i="3"/>
  <c r="AT149" i="3"/>
  <c r="AQ149" i="3"/>
  <c r="AP150" i="3"/>
  <c r="BA149" i="3"/>
  <c r="AZ149" i="3"/>
  <c r="AY149" i="3"/>
  <c r="AU149" i="3"/>
  <c r="AR149" i="3"/>
  <c r="AS149" i="3"/>
  <c r="AU113" i="3"/>
  <c r="AT113" i="3"/>
  <c r="AS113" i="3"/>
  <c r="AR113" i="3"/>
  <c r="AQ113" i="3"/>
  <c r="AP114" i="3"/>
  <c r="BA113" i="3"/>
  <c r="AY113" i="3"/>
  <c r="AX113" i="3"/>
  <c r="AW113" i="3"/>
  <c r="AV113" i="3"/>
  <c r="AZ113" i="3"/>
  <c r="AL168" i="3"/>
  <c r="AJ168" i="3"/>
  <c r="AH168" i="3"/>
  <c r="AD168" i="3"/>
  <c r="AE168" i="3"/>
  <c r="AM168" i="3"/>
  <c r="AK168" i="3"/>
  <c r="AN168" i="3"/>
  <c r="AI168" i="3"/>
  <c r="AG168" i="3"/>
  <c r="AF168" i="3"/>
  <c r="AC169" i="3"/>
  <c r="AY167" i="3"/>
  <c r="AW167" i="3"/>
  <c r="AU167" i="3"/>
  <c r="AQ167" i="3"/>
  <c r="BA167" i="3"/>
  <c r="AX167" i="3"/>
  <c r="AS167" i="3"/>
  <c r="AR167" i="3"/>
  <c r="AZ167" i="3"/>
  <c r="AV167" i="3"/>
  <c r="AT167" i="3"/>
  <c r="AP168" i="3"/>
  <c r="AI131" i="3"/>
  <c r="AH131" i="3"/>
  <c r="AN131" i="3"/>
  <c r="AM131" i="3"/>
  <c r="AL131" i="3"/>
  <c r="AK131" i="3"/>
  <c r="AJ131" i="3"/>
  <c r="AC132" i="3"/>
  <c r="AG131" i="3"/>
  <c r="AF131" i="3"/>
  <c r="AD131" i="3"/>
  <c r="AE131" i="3"/>
  <c r="AH113" i="3"/>
  <c r="AG113" i="3"/>
  <c r="AF113" i="3"/>
  <c r="AE113" i="3"/>
  <c r="AD113" i="3"/>
  <c r="AC114" i="3"/>
  <c r="AN113" i="3"/>
  <c r="AL113" i="3"/>
  <c r="AK113" i="3"/>
  <c r="AJ113" i="3"/>
  <c r="AI113" i="3"/>
  <c r="AM113" i="3"/>
  <c r="AL169" i="3" l="1"/>
  <c r="AJ169" i="3"/>
  <c r="AH169" i="3"/>
  <c r="AD169" i="3"/>
  <c r="AN169" i="3"/>
  <c r="AK169" i="3"/>
  <c r="AF169" i="3"/>
  <c r="AE169" i="3"/>
  <c r="AM169" i="3"/>
  <c r="AI169" i="3"/>
  <c r="AG169" i="3"/>
  <c r="AC170" i="3"/>
  <c r="AI132" i="3"/>
  <c r="AH132" i="3"/>
  <c r="AN132" i="3"/>
  <c r="AM132" i="3"/>
  <c r="AJ132" i="3"/>
  <c r="AC133" i="3"/>
  <c r="AG132" i="3"/>
  <c r="AF132" i="3"/>
  <c r="AE132" i="3"/>
  <c r="AD132" i="3"/>
  <c r="AL132" i="3"/>
  <c r="AK132" i="3"/>
  <c r="AV133" i="3"/>
  <c r="AU133" i="3"/>
  <c r="BA133" i="3"/>
  <c r="AZ133" i="3"/>
  <c r="AW133" i="3"/>
  <c r="AP134" i="3"/>
  <c r="AT133" i="3"/>
  <c r="AS133" i="3"/>
  <c r="AR133" i="3"/>
  <c r="AQ133" i="3"/>
  <c r="AY133" i="3"/>
  <c r="AX133" i="3"/>
  <c r="AY168" i="3"/>
  <c r="AW168" i="3"/>
  <c r="AU168" i="3"/>
  <c r="AQ168" i="3"/>
  <c r="AX168" i="3"/>
  <c r="AP169" i="3"/>
  <c r="AV168" i="3"/>
  <c r="AT168" i="3"/>
  <c r="AR168" i="3"/>
  <c r="BA168" i="3"/>
  <c r="AZ168" i="3"/>
  <c r="AS168" i="3"/>
  <c r="AU114" i="3"/>
  <c r="AT114" i="3"/>
  <c r="AS114" i="3"/>
  <c r="AR114" i="3"/>
  <c r="AQ114" i="3"/>
  <c r="AP115" i="3"/>
  <c r="BA114" i="3"/>
  <c r="AY114" i="3"/>
  <c r="AX114" i="3"/>
  <c r="AW114" i="3"/>
  <c r="AV114" i="3"/>
  <c r="AZ114" i="3"/>
  <c r="AK150" i="3"/>
  <c r="AJ150" i="3"/>
  <c r="AI150" i="3"/>
  <c r="AG150" i="3"/>
  <c r="AD150" i="3"/>
  <c r="AH150" i="3"/>
  <c r="AF150" i="3"/>
  <c r="AE150" i="3"/>
  <c r="AC151" i="3"/>
  <c r="AN150" i="3"/>
  <c r="AM150" i="3"/>
  <c r="AL150" i="3"/>
  <c r="AU150" i="3"/>
  <c r="BA150" i="3"/>
  <c r="AY150" i="3"/>
  <c r="AX150" i="3"/>
  <c r="AP151" i="3"/>
  <c r="AW150" i="3"/>
  <c r="AT150" i="3"/>
  <c r="AQ150" i="3"/>
  <c r="AZ150" i="3"/>
  <c r="AV150" i="3"/>
  <c r="AR150" i="3"/>
  <c r="AS150" i="3"/>
  <c r="AH114" i="3"/>
  <c r="AG114" i="3"/>
  <c r="AF114" i="3"/>
  <c r="AE114" i="3"/>
  <c r="AD114" i="3"/>
  <c r="AC115" i="3"/>
  <c r="AN114" i="3"/>
  <c r="AL114" i="3"/>
  <c r="AK114" i="3"/>
  <c r="AI114" i="3"/>
  <c r="AJ114" i="3"/>
  <c r="AM114" i="3"/>
  <c r="AJ151" i="3" l="1"/>
  <c r="AH151" i="3"/>
  <c r="AF151" i="3"/>
  <c r="AN151" i="3"/>
  <c r="AL151" i="3"/>
  <c r="AG151" i="3"/>
  <c r="AE151" i="3"/>
  <c r="AM151" i="3"/>
  <c r="AK151" i="3"/>
  <c r="AI151" i="3"/>
  <c r="AD151" i="3"/>
  <c r="AC152" i="3"/>
  <c r="AL170" i="3"/>
  <c r="AJ170" i="3"/>
  <c r="AH170" i="3"/>
  <c r="AD170" i="3"/>
  <c r="AK170" i="3"/>
  <c r="AC171" i="3"/>
  <c r="AI170" i="3"/>
  <c r="AG170" i="3"/>
  <c r="AE170" i="3"/>
  <c r="AN170" i="3"/>
  <c r="AM170" i="3"/>
  <c r="AF170" i="3"/>
  <c r="AY169" i="3"/>
  <c r="AW169" i="3"/>
  <c r="AU169" i="3"/>
  <c r="AQ169" i="3"/>
  <c r="AR169" i="3"/>
  <c r="AZ169" i="3"/>
  <c r="AX169" i="3"/>
  <c r="BA169" i="3"/>
  <c r="AV169" i="3"/>
  <c r="AT169" i="3"/>
  <c r="AS169" i="3"/>
  <c r="AP170" i="3"/>
  <c r="AV134" i="3"/>
  <c r="AU134" i="3"/>
  <c r="BA134" i="3"/>
  <c r="AZ134" i="3"/>
  <c r="AQ134" i="3"/>
  <c r="AY134" i="3"/>
  <c r="AW134" i="3"/>
  <c r="AT134" i="3"/>
  <c r="AP135" i="3"/>
  <c r="AS134" i="3"/>
  <c r="AR134" i="3"/>
  <c r="AX134" i="3"/>
  <c r="AI133" i="3"/>
  <c r="AH133" i="3"/>
  <c r="AN133" i="3"/>
  <c r="AM133" i="3"/>
  <c r="AD133" i="3"/>
  <c r="AL133" i="3"/>
  <c r="AJ133" i="3"/>
  <c r="AC134" i="3"/>
  <c r="AG133" i="3"/>
  <c r="AF133" i="3"/>
  <c r="AE133" i="3"/>
  <c r="AK133" i="3"/>
  <c r="AU115" i="3"/>
  <c r="AT115" i="3"/>
  <c r="AS115" i="3"/>
  <c r="AR115" i="3"/>
  <c r="AQ115" i="3"/>
  <c r="AP116" i="3"/>
  <c r="BA115" i="3"/>
  <c r="AY115" i="3"/>
  <c r="AX115" i="3"/>
  <c r="AV115" i="3"/>
  <c r="AW115" i="3"/>
  <c r="AZ115" i="3"/>
  <c r="AH115" i="3"/>
  <c r="AG115" i="3"/>
  <c r="AF115" i="3"/>
  <c r="AE115" i="3"/>
  <c r="AD115" i="3"/>
  <c r="AC116" i="3"/>
  <c r="AN115" i="3"/>
  <c r="AL115" i="3"/>
  <c r="AK115" i="3"/>
  <c r="AJ115" i="3"/>
  <c r="AI115" i="3"/>
  <c r="AM115" i="3"/>
  <c r="AW151" i="3"/>
  <c r="AU151" i="3"/>
  <c r="AS151" i="3"/>
  <c r="BA151" i="3"/>
  <c r="AR151" i="3"/>
  <c r="AQ151" i="3"/>
  <c r="AZ151" i="3"/>
  <c r="AY151" i="3"/>
  <c r="AP152" i="3"/>
  <c r="AX151" i="3"/>
  <c r="AV151" i="3"/>
  <c r="AT151" i="3"/>
  <c r="AI134" i="3" l="1"/>
  <c r="AH134" i="3"/>
  <c r="AN134" i="3"/>
  <c r="AM134" i="3"/>
  <c r="AL134" i="3"/>
  <c r="AK134" i="3"/>
  <c r="AJ134" i="3"/>
  <c r="AC135" i="3"/>
  <c r="AG134" i="3"/>
  <c r="AF134" i="3"/>
  <c r="AD134" i="3"/>
  <c r="AE134" i="3"/>
  <c r="AJ152" i="3"/>
  <c r="AH152" i="3"/>
  <c r="AF152" i="3"/>
  <c r="AN152" i="3"/>
  <c r="AL152" i="3"/>
  <c r="AK152" i="3"/>
  <c r="AC153" i="3"/>
  <c r="AI152" i="3"/>
  <c r="AE152" i="3"/>
  <c r="AM152" i="3"/>
  <c r="AD152" i="3"/>
  <c r="AG152" i="3"/>
  <c r="AY170" i="3"/>
  <c r="AW170" i="3"/>
  <c r="AU170" i="3"/>
  <c r="AQ170" i="3"/>
  <c r="BA170" i="3"/>
  <c r="AX170" i="3"/>
  <c r="AS170" i="3"/>
  <c r="AR170" i="3"/>
  <c r="AZ170" i="3"/>
  <c r="AV170" i="3"/>
  <c r="AT170" i="3"/>
  <c r="AP171" i="3"/>
  <c r="AT116" i="3"/>
  <c r="AV116" i="3"/>
  <c r="AU116" i="3"/>
  <c r="AS116" i="3"/>
  <c r="AR116" i="3"/>
  <c r="AQ116" i="3"/>
  <c r="AZ116" i="3"/>
  <c r="AY116" i="3"/>
  <c r="AX116" i="3"/>
  <c r="AW116" i="3"/>
  <c r="AP117" i="3"/>
  <c r="BA116" i="3"/>
  <c r="AW152" i="3"/>
  <c r="AU152" i="3"/>
  <c r="AS152" i="3"/>
  <c r="BA152" i="3"/>
  <c r="AY152" i="3"/>
  <c r="AT152" i="3"/>
  <c r="AR152" i="3"/>
  <c r="AZ152" i="3"/>
  <c r="AX152" i="3"/>
  <c r="AV152" i="3"/>
  <c r="AQ152" i="3"/>
  <c r="AP153" i="3"/>
  <c r="AV135" i="3"/>
  <c r="AU135" i="3"/>
  <c r="AT135" i="3"/>
  <c r="BA135" i="3"/>
  <c r="AZ135" i="3"/>
  <c r="AY135" i="3"/>
  <c r="AX135" i="3"/>
  <c r="AW135" i="3"/>
  <c r="AP136" i="3"/>
  <c r="AR135" i="3"/>
  <c r="AQ135" i="3"/>
  <c r="AS135" i="3"/>
  <c r="AH116" i="3"/>
  <c r="AG116" i="3"/>
  <c r="AF116" i="3"/>
  <c r="AE116" i="3"/>
  <c r="AD116" i="3"/>
  <c r="AC117" i="3"/>
  <c r="AN116" i="3"/>
  <c r="AL116" i="3"/>
  <c r="AK116" i="3"/>
  <c r="AJ116" i="3"/>
  <c r="AI116" i="3"/>
  <c r="AM116" i="3"/>
  <c r="AL171" i="3"/>
  <c r="AJ171" i="3"/>
  <c r="AH171" i="3"/>
  <c r="AD171" i="3"/>
  <c r="AE171" i="3"/>
  <c r="AM171" i="3"/>
  <c r="AK171" i="3"/>
  <c r="AN171" i="3"/>
  <c r="AC172" i="3"/>
  <c r="AI171" i="3"/>
  <c r="AG171" i="3"/>
  <c r="AF171" i="3"/>
  <c r="AI135" i="3" l="1"/>
  <c r="AH135" i="3"/>
  <c r="AG135" i="3"/>
  <c r="AN135" i="3"/>
  <c r="AM135" i="3"/>
  <c r="AK135" i="3"/>
  <c r="AJ135" i="3"/>
  <c r="AF135" i="3"/>
  <c r="AC136" i="3"/>
  <c r="AE135" i="3"/>
  <c r="AD135" i="3"/>
  <c r="AL135" i="3"/>
  <c r="AW153" i="3"/>
  <c r="AU153" i="3"/>
  <c r="AS153" i="3"/>
  <c r="BA153" i="3"/>
  <c r="AY153" i="3"/>
  <c r="AX153" i="3"/>
  <c r="AP154" i="3"/>
  <c r="AV153" i="3"/>
  <c r="AR153" i="3"/>
  <c r="AZ153" i="3"/>
  <c r="AT153" i="3"/>
  <c r="AQ153" i="3"/>
  <c r="AY171" i="3"/>
  <c r="AW171" i="3"/>
  <c r="AU171" i="3"/>
  <c r="AQ171" i="3"/>
  <c r="AX171" i="3"/>
  <c r="AP172" i="3"/>
  <c r="AV171" i="3"/>
  <c r="AT171" i="3"/>
  <c r="AR171" i="3"/>
  <c r="BA171" i="3"/>
  <c r="AZ171" i="3"/>
  <c r="AS171" i="3"/>
  <c r="AL172" i="3"/>
  <c r="AJ172" i="3"/>
  <c r="AH172" i="3"/>
  <c r="AD172" i="3"/>
  <c r="AN172" i="3"/>
  <c r="AK172" i="3"/>
  <c r="AF172" i="3"/>
  <c r="AE172" i="3"/>
  <c r="AM172" i="3"/>
  <c r="AI172" i="3"/>
  <c r="AG172" i="3"/>
  <c r="AC173" i="3"/>
  <c r="AG117" i="3"/>
  <c r="AJ117" i="3"/>
  <c r="AI117" i="3"/>
  <c r="AH117" i="3"/>
  <c r="AF117" i="3"/>
  <c r="AE117" i="3"/>
  <c r="AD117" i="3"/>
  <c r="AC118" i="3"/>
  <c r="AN117" i="3"/>
  <c r="AM117" i="3"/>
  <c r="AK117" i="3"/>
  <c r="AL117" i="3"/>
  <c r="AJ153" i="3"/>
  <c r="AH153" i="3"/>
  <c r="AF153" i="3"/>
  <c r="AN153" i="3"/>
  <c r="AE153" i="3"/>
  <c r="AD153" i="3"/>
  <c r="AM153" i="3"/>
  <c r="AL153" i="3"/>
  <c r="AC154" i="3"/>
  <c r="AK153" i="3"/>
  <c r="AI153" i="3"/>
  <c r="AG153" i="3"/>
  <c r="AT117" i="3"/>
  <c r="AX117" i="3"/>
  <c r="AW117" i="3"/>
  <c r="AV117" i="3"/>
  <c r="AU117" i="3"/>
  <c r="AS117" i="3"/>
  <c r="AR117" i="3"/>
  <c r="AQ117" i="3"/>
  <c r="AP118" i="3"/>
  <c r="BA117" i="3"/>
  <c r="AZ117" i="3"/>
  <c r="AY117" i="3"/>
  <c r="AV136" i="3"/>
  <c r="AU136" i="3"/>
  <c r="AT136" i="3"/>
  <c r="BA136" i="3"/>
  <c r="AZ136" i="3"/>
  <c r="AY136" i="3"/>
  <c r="AX136" i="3"/>
  <c r="AW136" i="3"/>
  <c r="AS136" i="3"/>
  <c r="AP137" i="3"/>
  <c r="AR136" i="3"/>
  <c r="AQ136" i="3"/>
  <c r="AL173" i="3" l="1"/>
  <c r="AJ173" i="3"/>
  <c r="AH173" i="3"/>
  <c r="AD173" i="3"/>
  <c r="AK173" i="3"/>
  <c r="AC174" i="3"/>
  <c r="AI173" i="3"/>
  <c r="AG173" i="3"/>
  <c r="AE173" i="3"/>
  <c r="AN173" i="3"/>
  <c r="AM173" i="3"/>
  <c r="AF173" i="3"/>
  <c r="AV137" i="3"/>
  <c r="AU137" i="3"/>
  <c r="AT137" i="3"/>
  <c r="BA137" i="3"/>
  <c r="AZ137" i="3"/>
  <c r="AY137" i="3"/>
  <c r="AX137" i="3"/>
  <c r="AW137" i="3"/>
  <c r="AS137" i="3"/>
  <c r="AP138" i="3"/>
  <c r="AR137" i="3"/>
  <c r="AQ137" i="3"/>
  <c r="AI136" i="3"/>
  <c r="AH136" i="3"/>
  <c r="AG136" i="3"/>
  <c r="AN136" i="3"/>
  <c r="AM136" i="3"/>
  <c r="AF136" i="3"/>
  <c r="AC137" i="3"/>
  <c r="AE136" i="3"/>
  <c r="AD136" i="3"/>
  <c r="AL136" i="3"/>
  <c r="AJ136" i="3"/>
  <c r="AK136" i="3"/>
  <c r="AJ154" i="3"/>
  <c r="AH154" i="3"/>
  <c r="AF154" i="3"/>
  <c r="AN154" i="3"/>
  <c r="AL154" i="3"/>
  <c r="AG154" i="3"/>
  <c r="AE154" i="3"/>
  <c r="AM154" i="3"/>
  <c r="AK154" i="3"/>
  <c r="AI154" i="3"/>
  <c r="AD154" i="3"/>
  <c r="AC155" i="3"/>
  <c r="AY172" i="3"/>
  <c r="AW172" i="3"/>
  <c r="AU172" i="3"/>
  <c r="AQ172" i="3"/>
  <c r="AR172" i="3"/>
  <c r="AZ172" i="3"/>
  <c r="AX172" i="3"/>
  <c r="BA172" i="3"/>
  <c r="AV172" i="3"/>
  <c r="AP173" i="3"/>
  <c r="AT172" i="3"/>
  <c r="AS172" i="3"/>
  <c r="AT118" i="3"/>
  <c r="AZ118" i="3"/>
  <c r="AY118" i="3"/>
  <c r="AX118" i="3"/>
  <c r="AW118" i="3"/>
  <c r="AV118" i="3"/>
  <c r="AU118" i="3"/>
  <c r="AS118" i="3"/>
  <c r="AQ118" i="3"/>
  <c r="BA118" i="3"/>
  <c r="AP119" i="3"/>
  <c r="AR118" i="3"/>
  <c r="AG118" i="3"/>
  <c r="AL118" i="3"/>
  <c r="AK118" i="3"/>
  <c r="AJ118" i="3"/>
  <c r="AI118" i="3"/>
  <c r="AH118" i="3"/>
  <c r="AF118" i="3"/>
  <c r="AE118" i="3"/>
  <c r="AC119" i="3"/>
  <c r="AN118" i="3"/>
  <c r="AM118" i="3"/>
  <c r="AD118" i="3"/>
  <c r="AW154" i="3"/>
  <c r="AU154" i="3"/>
  <c r="AS154" i="3"/>
  <c r="BA154" i="3"/>
  <c r="AR154" i="3"/>
  <c r="AQ154" i="3"/>
  <c r="AZ154" i="3"/>
  <c r="AY154" i="3"/>
  <c r="AP155" i="3"/>
  <c r="AX154" i="3"/>
  <c r="AV154" i="3"/>
  <c r="AT154" i="3"/>
  <c r="AT119" i="3" l="1"/>
  <c r="AP120" i="3"/>
  <c r="BA119" i="3"/>
  <c r="AZ119" i="3"/>
  <c r="AY119" i="3"/>
  <c r="AX119" i="3"/>
  <c r="AW119" i="3"/>
  <c r="AV119" i="3"/>
  <c r="AS119" i="3"/>
  <c r="AR119" i="3"/>
  <c r="AQ119" i="3"/>
  <c r="AU119" i="3"/>
  <c r="AY173" i="3"/>
  <c r="AW173" i="3"/>
  <c r="AU173" i="3"/>
  <c r="AQ173" i="3"/>
  <c r="BA173" i="3"/>
  <c r="AX173" i="3"/>
  <c r="AS173" i="3"/>
  <c r="AR173" i="3"/>
  <c r="AZ173" i="3"/>
  <c r="AV173" i="3"/>
  <c r="AT173" i="3"/>
  <c r="AP174" i="3"/>
  <c r="AV138" i="3"/>
  <c r="AU138" i="3"/>
  <c r="AT138" i="3"/>
  <c r="BA138" i="3"/>
  <c r="AZ138" i="3"/>
  <c r="AW138" i="3"/>
  <c r="AS138" i="3"/>
  <c r="AP139" i="3"/>
  <c r="AR138" i="3"/>
  <c r="AQ138" i="3"/>
  <c r="AY138" i="3"/>
  <c r="AX138" i="3"/>
  <c r="AJ155" i="3"/>
  <c r="AH155" i="3"/>
  <c r="AF155" i="3"/>
  <c r="AN155" i="3"/>
  <c r="AL155" i="3"/>
  <c r="AK155" i="3"/>
  <c r="AC156" i="3"/>
  <c r="AI155" i="3"/>
  <c r="AE155" i="3"/>
  <c r="AD155" i="3"/>
  <c r="AM155" i="3"/>
  <c r="AG155" i="3"/>
  <c r="AW155" i="3"/>
  <c r="AU155" i="3"/>
  <c r="AS155" i="3"/>
  <c r="BA155" i="3"/>
  <c r="AY155" i="3"/>
  <c r="AT155" i="3"/>
  <c r="AR155" i="3"/>
  <c r="AZ155" i="3"/>
  <c r="AX155" i="3"/>
  <c r="AV155" i="3"/>
  <c r="AQ155" i="3"/>
  <c r="AP156" i="3"/>
  <c r="AL174" i="3"/>
  <c r="AJ174" i="3"/>
  <c r="AH174" i="3"/>
  <c r="AD174" i="3"/>
  <c r="AE174" i="3"/>
  <c r="AM174" i="3"/>
  <c r="AK174" i="3"/>
  <c r="AN174" i="3"/>
  <c r="AI174" i="3"/>
  <c r="AG174" i="3"/>
  <c r="AF174" i="3"/>
  <c r="AC175" i="3"/>
  <c r="AG119" i="3"/>
  <c r="AC120" i="3"/>
  <c r="AN119" i="3"/>
  <c r="AM119" i="3"/>
  <c r="AL119" i="3"/>
  <c r="AK119" i="3"/>
  <c r="AJ119" i="3"/>
  <c r="AI119" i="3"/>
  <c r="AH119" i="3"/>
  <c r="AE119" i="3"/>
  <c r="AD119" i="3"/>
  <c r="AF119" i="3"/>
  <c r="AI137" i="3"/>
  <c r="AH137" i="3"/>
  <c r="AG137" i="3"/>
  <c r="AN137" i="3"/>
  <c r="AM137" i="3"/>
  <c r="AD137" i="3"/>
  <c r="AK137" i="3"/>
  <c r="AJ137" i="3"/>
  <c r="AF137" i="3"/>
  <c r="AC138" i="3"/>
  <c r="AE137" i="3"/>
  <c r="AL137" i="3"/>
  <c r="AL175" i="3" l="1"/>
  <c r="AJ175" i="3"/>
  <c r="AH175" i="3"/>
  <c r="AD175" i="3"/>
  <c r="AN175" i="3"/>
  <c r="AK175" i="3"/>
  <c r="AF175" i="3"/>
  <c r="AE175" i="3"/>
  <c r="AM175" i="3"/>
  <c r="AI175" i="3"/>
  <c r="AG175" i="3"/>
  <c r="AC176" i="3"/>
  <c r="AY174" i="3"/>
  <c r="AW174" i="3"/>
  <c r="AU174" i="3"/>
  <c r="AQ174" i="3"/>
  <c r="AX174" i="3"/>
  <c r="AP175" i="3"/>
  <c r="AV174" i="3"/>
  <c r="AT174" i="3"/>
  <c r="AR174" i="3"/>
  <c r="BA174" i="3"/>
  <c r="AZ174" i="3"/>
  <c r="AS174" i="3"/>
  <c r="AW156" i="3"/>
  <c r="AU156" i="3"/>
  <c r="AS156" i="3"/>
  <c r="BA156" i="3"/>
  <c r="AY156" i="3"/>
  <c r="AX156" i="3"/>
  <c r="AP157" i="3"/>
  <c r="AV156" i="3"/>
  <c r="AR156" i="3"/>
  <c r="AZ156" i="3"/>
  <c r="AT156" i="3"/>
  <c r="AQ156" i="3"/>
  <c r="AV139" i="3"/>
  <c r="AU139" i="3"/>
  <c r="AT139" i="3"/>
  <c r="BA139" i="3"/>
  <c r="AZ139" i="3"/>
  <c r="AP140" i="3"/>
  <c r="AR139" i="3"/>
  <c r="AQ139" i="3"/>
  <c r="AY139" i="3"/>
  <c r="AX139" i="3"/>
  <c r="AW139" i="3"/>
  <c r="AS139" i="3"/>
  <c r="AJ156" i="3"/>
  <c r="AH156" i="3"/>
  <c r="AF156" i="3"/>
  <c r="AN156" i="3"/>
  <c r="AE156" i="3"/>
  <c r="AD156" i="3"/>
  <c r="AM156" i="3"/>
  <c r="AL156" i="3"/>
  <c r="AC157" i="3"/>
  <c r="AK156" i="3"/>
  <c r="AI156" i="3"/>
  <c r="AG156" i="3"/>
  <c r="AG120" i="3"/>
  <c r="AC121" i="3"/>
  <c r="AN120" i="3"/>
  <c r="AM120" i="3"/>
  <c r="AL120" i="3"/>
  <c r="AK120" i="3"/>
  <c r="AJ120" i="3"/>
  <c r="AH120" i="3"/>
  <c r="AF120" i="3"/>
  <c r="AE120" i="3"/>
  <c r="AD120" i="3"/>
  <c r="AI120" i="3"/>
  <c r="AT120" i="3"/>
  <c r="AQ120" i="3"/>
  <c r="AP121" i="3"/>
  <c r="BA120" i="3"/>
  <c r="AZ120" i="3"/>
  <c r="AY120" i="3"/>
  <c r="AX120" i="3"/>
  <c r="AV120" i="3"/>
  <c r="AU120" i="3"/>
  <c r="AR120" i="3"/>
  <c r="AS120" i="3"/>
  <c r="AW120" i="3"/>
  <c r="AI138" i="3"/>
  <c r="AH138" i="3"/>
  <c r="AG138" i="3"/>
  <c r="AN138" i="3"/>
  <c r="AM138" i="3"/>
  <c r="AL138" i="3"/>
  <c r="AK138" i="3"/>
  <c r="AF138" i="3"/>
  <c r="AC139" i="3"/>
  <c r="AE138" i="3"/>
  <c r="AD138" i="3"/>
  <c r="AJ138" i="3"/>
  <c r="AJ157" i="3" l="1"/>
  <c r="AH157" i="3"/>
  <c r="AF157" i="3"/>
  <c r="AN157" i="3"/>
  <c r="AL157" i="3"/>
  <c r="AG157" i="3"/>
  <c r="AE157" i="3"/>
  <c r="AM157" i="3"/>
  <c r="AK157" i="3"/>
  <c r="AI157" i="3"/>
  <c r="AD157" i="3"/>
  <c r="AC158" i="3"/>
  <c r="AL176" i="3"/>
  <c r="AJ176" i="3"/>
  <c r="AH176" i="3"/>
  <c r="AD176" i="3"/>
  <c r="AK176" i="3"/>
  <c r="AC177" i="3"/>
  <c r="AI176" i="3"/>
  <c r="AG176" i="3"/>
  <c r="AE176" i="3"/>
  <c r="AN176" i="3"/>
  <c r="AM176" i="3"/>
  <c r="AF176" i="3"/>
  <c r="AY175" i="3"/>
  <c r="AW175" i="3"/>
  <c r="AU175" i="3"/>
  <c r="AQ175" i="3"/>
  <c r="AR175" i="3"/>
  <c r="AZ175" i="3"/>
  <c r="AX175" i="3"/>
  <c r="BA175" i="3"/>
  <c r="AV175" i="3"/>
  <c r="AT175" i="3"/>
  <c r="AS175" i="3"/>
  <c r="AP176" i="3"/>
  <c r="AW157" i="3"/>
  <c r="AU157" i="3"/>
  <c r="AS157" i="3"/>
  <c r="BA157" i="3"/>
  <c r="AR157" i="3"/>
  <c r="AQ157" i="3"/>
  <c r="AZ157" i="3"/>
  <c r="AY157" i="3"/>
  <c r="AP158" i="3"/>
  <c r="AX157" i="3"/>
  <c r="AV157" i="3"/>
  <c r="AT157" i="3"/>
  <c r="AV140" i="3"/>
  <c r="AU140" i="3"/>
  <c r="AT140" i="3"/>
  <c r="BA140" i="3"/>
  <c r="AZ140" i="3"/>
  <c r="AY140" i="3"/>
  <c r="AW140" i="3"/>
  <c r="AS140" i="3"/>
  <c r="AP141" i="3"/>
  <c r="AR140" i="3"/>
  <c r="AQ140" i="3"/>
  <c r="AX140" i="3"/>
  <c r="AT121" i="3"/>
  <c r="AY121" i="3"/>
  <c r="AS121" i="3"/>
  <c r="AR121" i="3"/>
  <c r="AQ121" i="3"/>
  <c r="BA121" i="3"/>
  <c r="AX121" i="3"/>
  <c r="AW121" i="3"/>
  <c r="AV121" i="3"/>
  <c r="AU121" i="3"/>
  <c r="AP122" i="3"/>
  <c r="AZ121" i="3"/>
  <c r="AG121" i="3"/>
  <c r="AE121" i="3"/>
  <c r="AD121" i="3"/>
  <c r="AN121" i="3"/>
  <c r="AC122" i="3"/>
  <c r="AM121" i="3"/>
  <c r="AL121" i="3"/>
  <c r="AJ121" i="3"/>
  <c r="AI121" i="3"/>
  <c r="AH121" i="3"/>
  <c r="AF121" i="3"/>
  <c r="AK121" i="3"/>
  <c r="AI139" i="3"/>
  <c r="AH139" i="3"/>
  <c r="AG139" i="3"/>
  <c r="AN139" i="3"/>
  <c r="AM139" i="3"/>
  <c r="AL139" i="3"/>
  <c r="AK139" i="3"/>
  <c r="AJ139" i="3"/>
  <c r="AF139" i="3"/>
  <c r="AD139" i="3"/>
  <c r="AC140" i="3"/>
  <c r="AE139" i="3"/>
  <c r="AI140" i="3" l="1"/>
  <c r="AH140" i="3"/>
  <c r="AG140" i="3"/>
  <c r="AN140" i="3"/>
  <c r="AM140" i="3"/>
  <c r="AL140" i="3"/>
  <c r="AK140" i="3"/>
  <c r="AJ140" i="3"/>
  <c r="AF140" i="3"/>
  <c r="AC141" i="3"/>
  <c r="AE140" i="3"/>
  <c r="AD140" i="3"/>
  <c r="AJ158" i="3"/>
  <c r="AH158" i="3"/>
  <c r="AF158" i="3"/>
  <c r="AN158" i="3"/>
  <c r="AL158" i="3"/>
  <c r="AK158" i="3"/>
  <c r="AC159" i="3"/>
  <c r="AI158" i="3"/>
  <c r="AE158" i="3"/>
  <c r="AM158" i="3"/>
  <c r="AD158" i="3"/>
  <c r="AG158" i="3"/>
  <c r="AL177" i="3"/>
  <c r="AJ177" i="3"/>
  <c r="AH177" i="3"/>
  <c r="AD177" i="3"/>
  <c r="AE177" i="3"/>
  <c r="AM177" i="3"/>
  <c r="AK177" i="3"/>
  <c r="AN177" i="3"/>
  <c r="AI177" i="3"/>
  <c r="AG177" i="3"/>
  <c r="AF177" i="3"/>
  <c r="AC178" i="3"/>
  <c r="AY176" i="3"/>
  <c r="AW176" i="3"/>
  <c r="AU176" i="3"/>
  <c r="AQ176" i="3"/>
  <c r="BA176" i="3"/>
  <c r="AX176" i="3"/>
  <c r="AS176" i="3"/>
  <c r="AR176" i="3"/>
  <c r="AZ176" i="3"/>
  <c r="AV176" i="3"/>
  <c r="AT176" i="3"/>
  <c r="AP177" i="3"/>
  <c r="AT122" i="3"/>
  <c r="AY122" i="3"/>
  <c r="AP123" i="3"/>
  <c r="AX122" i="3"/>
  <c r="AW122" i="3"/>
  <c r="AV122" i="3"/>
  <c r="AU122" i="3"/>
  <c r="AS122" i="3"/>
  <c r="AR122" i="3"/>
  <c r="AQ122" i="3"/>
  <c r="BA122" i="3"/>
  <c r="AZ122" i="3"/>
  <c r="AV141" i="3"/>
  <c r="AU141" i="3"/>
  <c r="AT141" i="3"/>
  <c r="BA141" i="3"/>
  <c r="AZ141" i="3"/>
  <c r="AY141" i="3"/>
  <c r="AX141" i="3"/>
  <c r="AW141" i="3"/>
  <c r="AR141" i="3"/>
  <c r="AP142" i="3"/>
  <c r="AQ141" i="3"/>
  <c r="AS141" i="3"/>
  <c r="AG122" i="3"/>
  <c r="AL122" i="3"/>
  <c r="AI122" i="3"/>
  <c r="AH122" i="3"/>
  <c r="AF122" i="3"/>
  <c r="AE122" i="3"/>
  <c r="AD122" i="3"/>
  <c r="AN122" i="3"/>
  <c r="AC123" i="3"/>
  <c r="AM122" i="3"/>
  <c r="AJ122" i="3"/>
  <c r="AK122" i="3"/>
  <c r="AW158" i="3"/>
  <c r="AU158" i="3"/>
  <c r="AS158" i="3"/>
  <c r="BA158" i="3"/>
  <c r="AY158" i="3"/>
  <c r="AT158" i="3"/>
  <c r="AR158" i="3"/>
  <c r="AZ158" i="3"/>
  <c r="AX158" i="3"/>
  <c r="AV158" i="3"/>
  <c r="AQ158" i="3"/>
  <c r="AP159" i="3"/>
  <c r="AW159" i="3" l="1"/>
  <c r="AU159" i="3"/>
  <c r="AS159" i="3"/>
  <c r="BA159" i="3"/>
  <c r="AY159" i="3"/>
  <c r="AX159" i="3"/>
  <c r="AP160" i="3"/>
  <c r="AV159" i="3"/>
  <c r="AR159" i="3"/>
  <c r="AQ159" i="3"/>
  <c r="AZ159" i="3"/>
  <c r="AT159" i="3"/>
  <c r="AL178" i="3"/>
  <c r="AJ178" i="3"/>
  <c r="AH178" i="3"/>
  <c r="AD178" i="3"/>
  <c r="AN178" i="3"/>
  <c r="AK178" i="3"/>
  <c r="AF178" i="3"/>
  <c r="AE178" i="3"/>
  <c r="AM178" i="3"/>
  <c r="AI178" i="3"/>
  <c r="AG178" i="3"/>
  <c r="AI141" i="3"/>
  <c r="AH141" i="3"/>
  <c r="AG141" i="3"/>
  <c r="AN141" i="3"/>
  <c r="AM141" i="3"/>
  <c r="AK141" i="3"/>
  <c r="AJ141" i="3"/>
  <c r="AF141" i="3"/>
  <c r="AC142" i="3"/>
  <c r="AE141" i="3"/>
  <c r="AD141" i="3"/>
  <c r="AL141" i="3"/>
  <c r="AG123" i="3"/>
  <c r="AF123" i="3"/>
  <c r="AL123" i="3"/>
  <c r="AN123" i="3"/>
  <c r="AM123" i="3"/>
  <c r="AC124" i="3"/>
  <c r="AK123" i="3"/>
  <c r="AJ123" i="3"/>
  <c r="AI123" i="3"/>
  <c r="AH123" i="3"/>
  <c r="AD123" i="3"/>
  <c r="AE123" i="3"/>
  <c r="AV142" i="3"/>
  <c r="AU142" i="3"/>
  <c r="AT142" i="3"/>
  <c r="AR142" i="3"/>
  <c r="BA142" i="3"/>
  <c r="AZ142" i="3"/>
  <c r="AY142" i="3"/>
  <c r="AX142" i="3"/>
  <c r="AW142" i="3"/>
  <c r="AQ142" i="3"/>
  <c r="AS142" i="3"/>
  <c r="AY177" i="3"/>
  <c r="AW177" i="3"/>
  <c r="AU177" i="3"/>
  <c r="AQ177" i="3"/>
  <c r="AX177" i="3"/>
  <c r="AP178" i="3"/>
  <c r="AV177" i="3"/>
  <c r="AT177" i="3"/>
  <c r="AR177" i="3"/>
  <c r="BA177" i="3"/>
  <c r="AZ177" i="3"/>
  <c r="AS177" i="3"/>
  <c r="AJ159" i="3"/>
  <c r="AH159" i="3"/>
  <c r="AF159" i="3"/>
  <c r="AN159" i="3"/>
  <c r="AE159" i="3"/>
  <c r="AD159" i="3"/>
  <c r="AM159" i="3"/>
  <c r="AL159" i="3"/>
  <c r="AC160" i="3"/>
  <c r="AK159" i="3"/>
  <c r="AI159" i="3"/>
  <c r="AG159" i="3"/>
  <c r="AT123" i="3"/>
  <c r="AS123" i="3"/>
  <c r="AY123" i="3"/>
  <c r="BA123" i="3"/>
  <c r="AZ123" i="3"/>
  <c r="AP124" i="3"/>
  <c r="AX123" i="3"/>
  <c r="AV123" i="3"/>
  <c r="AU123" i="3"/>
  <c r="AQ123" i="3"/>
  <c r="AR123" i="3"/>
  <c r="AW123" i="3"/>
  <c r="AW160" i="3" l="1"/>
  <c r="AU160" i="3"/>
  <c r="AS160" i="3"/>
  <c r="BA160" i="3"/>
  <c r="AR160" i="3"/>
  <c r="AQ160" i="3"/>
  <c r="AZ160" i="3"/>
  <c r="AY160" i="3"/>
  <c r="AX160" i="3"/>
  <c r="AV160" i="3"/>
  <c r="AT160" i="3"/>
  <c r="AJ160" i="3"/>
  <c r="AH160" i="3"/>
  <c r="AF160" i="3"/>
  <c r="AN160" i="3"/>
  <c r="AL160" i="3"/>
  <c r="AG160" i="3"/>
  <c r="AE160" i="3"/>
  <c r="AM160" i="3"/>
  <c r="AK160" i="3"/>
  <c r="AI160" i="3"/>
  <c r="AD160" i="3"/>
  <c r="AG124" i="3"/>
  <c r="AF124" i="3"/>
  <c r="AL124" i="3"/>
  <c r="AH124" i="3"/>
  <c r="AE124" i="3"/>
  <c r="AD124" i="3"/>
  <c r="AM124" i="3"/>
  <c r="AK124" i="3"/>
  <c r="AI124" i="3"/>
  <c r="AJ124" i="3"/>
  <c r="AN124" i="3"/>
  <c r="AT124" i="3"/>
  <c r="AS124" i="3"/>
  <c r="AY124" i="3"/>
  <c r="AX124" i="3"/>
  <c r="AZ124" i="3"/>
  <c r="AW124" i="3"/>
  <c r="AV124" i="3"/>
  <c r="AU124" i="3"/>
  <c r="AR124" i="3"/>
  <c r="AQ124" i="3"/>
  <c r="BA124" i="3"/>
  <c r="AI142" i="3"/>
  <c r="AH142" i="3"/>
  <c r="AG142" i="3"/>
  <c r="AE142" i="3"/>
  <c r="AN142" i="3"/>
  <c r="AM142" i="3"/>
  <c r="AJ142" i="3"/>
  <c r="AF142" i="3"/>
  <c r="AD142" i="3"/>
  <c r="AL142" i="3"/>
  <c r="AK142" i="3"/>
  <c r="AY178" i="3"/>
  <c r="AW178" i="3"/>
  <c r="AU178" i="3"/>
  <c r="AQ178" i="3"/>
  <c r="AR178" i="3"/>
  <c r="AZ178" i="3"/>
  <c r="AX178" i="3"/>
  <c r="BA178" i="3"/>
  <c r="AV178" i="3"/>
  <c r="AT178" i="3"/>
  <c r="AS178" i="3"/>
</calcChain>
</file>

<file path=xl/sharedStrings.xml><?xml version="1.0" encoding="utf-8"?>
<sst xmlns="http://schemas.openxmlformats.org/spreadsheetml/2006/main" count="6317" uniqueCount="301">
  <si>
    <t>TT</t>
  </si>
  <si>
    <t>ThinkTank</t>
  </si>
  <si>
    <t>Residential Loan</t>
  </si>
  <si>
    <t>Net Servicing Ratio Calculator</t>
  </si>
  <si>
    <t>Prepared For:</t>
  </si>
  <si>
    <t>Insert name</t>
  </si>
  <si>
    <t>Resi Branding</t>
  </si>
  <si>
    <t>1  enter annual income details</t>
  </si>
  <si>
    <t>2  enter loan details</t>
  </si>
  <si>
    <t>Version yymmdd</t>
  </si>
  <si>
    <t>19.01.2024</t>
  </si>
  <si>
    <t>HEM Version</t>
  </si>
  <si>
    <t>HEM_v3.22_2023Q3_smoothed</t>
  </si>
  <si>
    <t>Resi Easy Refi</t>
  </si>
  <si>
    <t>Consumer</t>
  </si>
  <si>
    <t>Commercial</t>
  </si>
  <si>
    <t>As per Guide</t>
  </si>
  <si>
    <t>Enter data into white shaded cells</t>
  </si>
  <si>
    <t>Floor</t>
  </si>
  <si>
    <t>Home Loan (Own)</t>
  </si>
  <si>
    <t>C</t>
  </si>
  <si>
    <r>
      <t>BUSINESS INCOME</t>
    </r>
    <r>
      <rPr>
        <sz val="10"/>
        <rFont val="Arial Narrow"/>
        <family val="2"/>
      </rPr>
      <t xml:space="preserve">  (Company*)</t>
    </r>
  </si>
  <si>
    <t>PROPOSED LOAN</t>
  </si>
  <si>
    <t>Select</t>
  </si>
  <si>
    <t>Stress</t>
  </si>
  <si>
    <t>Variable</t>
  </si>
  <si>
    <t>Home Loan (Investment)</t>
  </si>
  <si>
    <t>B</t>
  </si>
  <si>
    <t>Net Profit Before Tax</t>
  </si>
  <si>
    <t>Type of Loan</t>
  </si>
  <si>
    <t>% rate pa</t>
  </si>
  <si>
    <t>Term (yrs)</t>
  </si>
  <si>
    <t>IO Period</t>
  </si>
  <si>
    <t>Interest</t>
  </si>
  <si>
    <t>Stressed DSCR</t>
  </si>
  <si>
    <t>Fixed</t>
  </si>
  <si>
    <t>Commercial Loan</t>
  </si>
  <si>
    <t>H</t>
  </si>
  <si>
    <t>Plus Add Backs</t>
  </si>
  <si>
    <t>Overdraft</t>
  </si>
  <si>
    <t>Rent Paid</t>
  </si>
  <si>
    <t>OTHER CURRENT LOANS &amp; COMMITMENTS</t>
  </si>
  <si>
    <t>Construction</t>
  </si>
  <si>
    <t>Interest Paid</t>
  </si>
  <si>
    <t>Select Loan Type</t>
  </si>
  <si>
    <t>Amount/Limit</t>
  </si>
  <si>
    <t>Years Remaining</t>
  </si>
  <si>
    <t>Min Payment pm</t>
  </si>
  <si>
    <t>Actual pa</t>
  </si>
  <si>
    <t>Max</t>
  </si>
  <si>
    <t>27 Yr P&amp;I</t>
  </si>
  <si>
    <t>5 Yr P&amp;I</t>
  </si>
  <si>
    <t>Lease/HP</t>
  </si>
  <si>
    <t>Inventory/Receivable</t>
  </si>
  <si>
    <t>Result</t>
  </si>
  <si>
    <t>E</t>
  </si>
  <si>
    <t>F</t>
  </si>
  <si>
    <t>G</t>
  </si>
  <si>
    <t>Depreciation &amp; Amortisation</t>
  </si>
  <si>
    <t>Directors' Salaries/Fees</t>
  </si>
  <si>
    <t>Personal Loan (Variable)</t>
  </si>
  <si>
    <t>Directors' Super Contributions</t>
  </si>
  <si>
    <t>Personal Loan (Fixed)</t>
  </si>
  <si>
    <t>Other (Detail)</t>
  </si>
  <si>
    <t>Total Add Backs</t>
  </si>
  <si>
    <t>Gross Business Income</t>
  </si>
  <si>
    <t>* Please contact Thinktank for more complex scenarios involving trusts and partnerships</t>
  </si>
  <si>
    <t>PERSONAL &amp; OTHER AVAILABLE INCOME</t>
  </si>
  <si>
    <t>Individual/Personal Income - 1</t>
  </si>
  <si>
    <t>Individual/Personal Income - 2</t>
  </si>
  <si>
    <r>
      <t xml:space="preserve">Investment Income - individual 1 </t>
    </r>
    <r>
      <rPr>
        <i/>
        <sz val="10"/>
        <rFont val="Arial Narrow"/>
        <family val="2"/>
      </rPr>
      <t>(May be subject to discount)</t>
    </r>
  </si>
  <si>
    <t>Credit cards (Total limits)</t>
  </si>
  <si>
    <t>NSR assessed at 3.9% per month of limit</t>
  </si>
  <si>
    <r>
      <t xml:space="preserve">Investment Income  - individual 2 </t>
    </r>
    <r>
      <rPr>
        <i/>
        <sz val="10"/>
        <rFont val="Arial Narrow"/>
        <family val="2"/>
      </rPr>
      <t>(May be subject to discount)</t>
    </r>
  </si>
  <si>
    <t>Gross Rental Income (Property Being Purchased - Individual 1)</t>
  </si>
  <si>
    <t>*</t>
  </si>
  <si>
    <t>Total of All Loans</t>
  </si>
  <si>
    <t>Gross Rental Income (Property Being Purchased - Individual 2)</t>
  </si>
  <si>
    <t>Total Interest Payable</t>
  </si>
  <si>
    <t>Gross Rental Income (Property Being Purchased - Company)</t>
  </si>
  <si>
    <t>Gross Rental Income (Other Properties - Individual 1)</t>
  </si>
  <si>
    <t>INTEREST DEDUCTIONS &amp; LIVING EXPENSES</t>
  </si>
  <si>
    <t>Gross Rental Income (Other Properties - Individual 2)</t>
  </si>
  <si>
    <t>Tax deductible interest - Individual 1 (including proposed loan)</t>
  </si>
  <si>
    <t>Gross Rental Income (Other Properties - Company)</t>
  </si>
  <si>
    <t>Tax deductible interest - Individual 2 (including proposed loan)</t>
  </si>
  <si>
    <t>Total Personal &amp; Other Available Income</t>
  </si>
  <si>
    <t>Tax deductible interest - Company</t>
  </si>
  <si>
    <t>Non Taxable Income</t>
  </si>
  <si>
    <t>Please complete</t>
  </si>
  <si>
    <t>Post Code</t>
  </si>
  <si>
    <t>Adults</t>
  </si>
  <si>
    <t>Children</t>
  </si>
  <si>
    <r>
      <t xml:space="preserve">Total Income </t>
    </r>
    <r>
      <rPr>
        <sz val="10"/>
        <color rgb="FFFF0000"/>
        <rFont val="Arial Narrow"/>
        <family val="2"/>
      </rPr>
      <t>*</t>
    </r>
  </si>
  <si>
    <r>
      <t xml:space="preserve">Living Exp pm </t>
    </r>
    <r>
      <rPr>
        <sz val="10"/>
        <color rgb="FFFF0000"/>
        <rFont val="Arial Narrow"/>
        <family val="2"/>
      </rPr>
      <t>**</t>
    </r>
  </si>
  <si>
    <t>Rental pm</t>
  </si>
  <si>
    <t>Total Business, Personal &amp; Other Income</t>
  </si>
  <si>
    <t>Family 1</t>
  </si>
  <si>
    <t>* Gross Rental Income is discounted to 80%</t>
  </si>
  <si>
    <t>Family 2</t>
  </si>
  <si>
    <r>
      <rPr>
        <sz val="10"/>
        <color rgb="FFFF0000"/>
        <rFont val="Arial Narrow"/>
        <family val="2"/>
      </rPr>
      <t>*</t>
    </r>
    <r>
      <rPr>
        <sz val="10"/>
        <rFont val="Arial Narrow"/>
        <family val="2"/>
      </rPr>
      <t xml:space="preserve"> Total Income for individuals in the family and NPBT for companies owned by the Family.</t>
    </r>
  </si>
  <si>
    <r>
      <rPr>
        <sz val="10"/>
        <color rgb="FFFF0000"/>
        <rFont val="Arial Narrow"/>
        <family val="2"/>
      </rPr>
      <t>**</t>
    </r>
    <r>
      <rPr>
        <sz val="10"/>
        <rFont val="Arial Narrow"/>
        <family val="2"/>
      </rPr>
      <t xml:space="preserve"> Exclude personal/household rent expense if applicable.</t>
    </r>
  </si>
  <si>
    <t>Net Servicing Ratio (NSR)</t>
  </si>
  <si>
    <t xml:space="preserve">NSR must be &gt;1.0x </t>
  </si>
  <si>
    <r>
      <rPr>
        <b/>
        <sz val="9"/>
        <rFont val="Arial Narrow"/>
        <family val="2"/>
      </rPr>
      <t xml:space="preserve">Important Note </t>
    </r>
    <r>
      <rPr>
        <sz val="9"/>
        <rFont val="Arial Narrow"/>
        <family val="2"/>
      </rPr>
      <t>- Please note that this NSR calculator is for indicative purposes only and should</t>
    </r>
  </si>
  <si>
    <t xml:space="preserve">not be relied upon as constituting approval for the provision of credit. Other factors may be taken </t>
  </si>
  <si>
    <t>Result of Serviceability Test</t>
  </si>
  <si>
    <t xml:space="preserve">into account as part of the credit underwriting and approval process. Please contact Thinktank with </t>
  </si>
  <si>
    <t>regard to more complex lending scenarios inclduing those involving trusts and partnerships.</t>
  </si>
  <si>
    <t>Indicative Borrowing Capacity</t>
  </si>
  <si>
    <t>Guidance on calculator inputs and principles</t>
  </si>
  <si>
    <t>Additional comments</t>
  </si>
  <si>
    <t>Income</t>
  </si>
  <si>
    <t>Multiple companies can be combined for income purposes.</t>
  </si>
  <si>
    <t xml:space="preserve">Investment income for each individual should be that individual's share of the total amount </t>
  </si>
  <si>
    <t>across all investments.</t>
  </si>
  <si>
    <t>Rental income for each individual should be that individual's share of the total amount across</t>
  </si>
  <si>
    <t>all properties.</t>
  </si>
  <si>
    <t>Rental income for companies should be the combined total of all company shares of rental</t>
  </si>
  <si>
    <t>income across all properties.</t>
  </si>
  <si>
    <t>Non taxable income should be the total across all individuals and companies.</t>
  </si>
  <si>
    <t>Interest Deductions</t>
  </si>
  <si>
    <r>
      <t xml:space="preserve">The total interest deductions for </t>
    </r>
    <r>
      <rPr>
        <u/>
        <sz val="10"/>
        <rFont val="Arial Narrow"/>
        <family val="2"/>
      </rPr>
      <t>tax purposes</t>
    </r>
    <r>
      <rPr>
        <sz val="10"/>
        <rFont val="Arial Narrow"/>
        <family val="2"/>
      </rPr>
      <t xml:space="preserve"> that each individual and company are entitled</t>
    </r>
  </si>
  <si>
    <t>to including the proposed loan.</t>
  </si>
  <si>
    <t>Living Expenses</t>
  </si>
  <si>
    <t>Combine income including rent and investment income for all individuals in a family and all</t>
  </si>
  <si>
    <t>companies owned by that family.</t>
  </si>
  <si>
    <t xml:space="preserve">Broker </t>
  </si>
  <si>
    <t>Date</t>
  </si>
  <si>
    <t>Income should be gross individual income and NPBT plus addbacks for companies.</t>
  </si>
  <si>
    <t>Tax Calculations</t>
  </si>
  <si>
    <t>Deductions</t>
  </si>
  <si>
    <t>Taxable income</t>
  </si>
  <si>
    <t>Tax</t>
  </si>
  <si>
    <t>Individual 1</t>
  </si>
  <si>
    <t>Individual 2</t>
  </si>
  <si>
    <t>Company</t>
  </si>
  <si>
    <t>Surplus</t>
  </si>
  <si>
    <t>Tax Scale</t>
  </si>
  <si>
    <t>Full Doc</t>
  </si>
  <si>
    <t>Mid Doc</t>
  </si>
  <si>
    <t>Yes</t>
  </si>
  <si>
    <t>No</t>
  </si>
  <si>
    <t>Medicare levy</t>
  </si>
  <si>
    <t>Expenses</t>
  </si>
  <si>
    <t>Postcode</t>
  </si>
  <si>
    <t>Region</t>
  </si>
  <si>
    <t>1 Adult</t>
  </si>
  <si>
    <t>2 Adults</t>
  </si>
  <si>
    <t>0 Children</t>
  </si>
  <si>
    <t>1 Child</t>
  </si>
  <si>
    <t>2 Children</t>
  </si>
  <si>
    <t>Each additional</t>
  </si>
  <si>
    <t>Adult</t>
  </si>
  <si>
    <t>Australia</t>
  </si>
  <si>
    <t>Sydney</t>
  </si>
  <si>
    <t>Balance of NSW</t>
  </si>
  <si>
    <t>Melbourne</t>
  </si>
  <si>
    <t>Balance of VIC</t>
  </si>
  <si>
    <t>Brisbane</t>
  </si>
  <si>
    <t>Balance of QLD</t>
  </si>
  <si>
    <t>Adelaide</t>
  </si>
  <si>
    <t>Balance of SA</t>
  </si>
  <si>
    <t>Perth</t>
  </si>
  <si>
    <t>Balance of WA</t>
  </si>
  <si>
    <t>Hobart</t>
  </si>
  <si>
    <t>Balance of TAS</t>
  </si>
  <si>
    <t>ACT &amp; NT</t>
  </si>
  <si>
    <t>Paste as values here</t>
  </si>
  <si>
    <t>Postcode 2011 to Greater Capital City Statistical Area 2011</t>
  </si>
  <si>
    <t>"HEM Table 1" equivalent: by Income Level and Residency</t>
  </si>
  <si>
    <t>BASED ON PREDICTED VALUES FROM THE QUANTILE REGRESSIONS</t>
  </si>
  <si>
    <t>Table 3 Correspondence</t>
  </si>
  <si>
    <t>Smoothed HEM</t>
  </si>
  <si>
    <t>POSTCODE_2011</t>
  </si>
  <si>
    <t>GCCSA_CODE_2011</t>
  </si>
  <si>
    <t>GCCSA_NAME_2011</t>
  </si>
  <si>
    <t>RATIO</t>
  </si>
  <si>
    <t>PERCENTAGE</t>
  </si>
  <si>
    <t>Total current gross HH income from all sources (measured in current dollars)</t>
  </si>
  <si>
    <t>Number Postcode</t>
  </si>
  <si>
    <t>0800</t>
  </si>
  <si>
    <t>7GDAR</t>
  </si>
  <si>
    <t>Greater Darwin</t>
  </si>
  <si>
    <t>or less</t>
  </si>
  <si>
    <t>to</t>
  </si>
  <si>
    <t>0810</t>
  </si>
  <si>
    <t>Rest of NT</t>
  </si>
  <si>
    <t>0812</t>
  </si>
  <si>
    <t>Rest of WA</t>
  </si>
  <si>
    <t>0820</t>
  </si>
  <si>
    <t>Rest of SA</t>
  </si>
  <si>
    <t>Couple</t>
  </si>
  <si>
    <t>0822</t>
  </si>
  <si>
    <t>Greater Sydney</t>
  </si>
  <si>
    <t>Per child</t>
  </si>
  <si>
    <t>7RNTE</t>
  </si>
  <si>
    <t>Rest of NSW</t>
  </si>
  <si>
    <t>0828</t>
  </si>
  <si>
    <t>Rest of Qld</t>
  </si>
  <si>
    <t>Single person</t>
  </si>
  <si>
    <t>0829</t>
  </si>
  <si>
    <t>Other Territories</t>
  </si>
  <si>
    <t>0830</t>
  </si>
  <si>
    <t>Australian Capital Territory</t>
  </si>
  <si>
    <t>0832</t>
  </si>
  <si>
    <t>Rest of Vic.</t>
  </si>
  <si>
    <t>0835</t>
  </si>
  <si>
    <t>Greater Melbourne</t>
  </si>
  <si>
    <t>0836</t>
  </si>
  <si>
    <t>Greater Brisbane</t>
  </si>
  <si>
    <t>0837</t>
  </si>
  <si>
    <t>Greater Adelaide</t>
  </si>
  <si>
    <t>0838</t>
  </si>
  <si>
    <t>Greater Perth</t>
  </si>
  <si>
    <t>0840</t>
  </si>
  <si>
    <t>Greater Hobart</t>
  </si>
  <si>
    <t>0841</t>
  </si>
  <si>
    <t>Rest of Tas.</t>
  </si>
  <si>
    <t>0845</t>
  </si>
  <si>
    <t>Rest of Tasmania</t>
  </si>
  <si>
    <t>0846</t>
  </si>
  <si>
    <t>Rest of Western Australia</t>
  </si>
  <si>
    <t>Balace of WA</t>
  </si>
  <si>
    <t>0847</t>
  </si>
  <si>
    <t>0850</t>
  </si>
  <si>
    <t>0852</t>
  </si>
  <si>
    <t>5RWAU</t>
  </si>
  <si>
    <t>0853</t>
  </si>
  <si>
    <t>0854</t>
  </si>
  <si>
    <t>0860</t>
  </si>
  <si>
    <t>0862</t>
  </si>
  <si>
    <t>0870</t>
  </si>
  <si>
    <t>0872</t>
  </si>
  <si>
    <t>4RSAU</t>
  </si>
  <si>
    <t>0880</t>
  </si>
  <si>
    <t>0885</t>
  </si>
  <si>
    <t>0886</t>
  </si>
  <si>
    <t>0909</t>
  </si>
  <si>
    <t>1GSYD</t>
  </si>
  <si>
    <t>1RNSW</t>
  </si>
  <si>
    <t>3RQLD</t>
  </si>
  <si>
    <t>9OTER</t>
  </si>
  <si>
    <t>8ACTE</t>
  </si>
  <si>
    <t>2RVIC</t>
  </si>
  <si>
    <t>2GMEL</t>
  </si>
  <si>
    <t>3GBRI</t>
  </si>
  <si>
    <t>4GADE</t>
  </si>
  <si>
    <t>5GPER</t>
  </si>
  <si>
    <t>6GHOB</t>
  </si>
  <si>
    <t>6RTAS</t>
  </si>
  <si>
    <t>NONE</t>
  </si>
  <si>
    <t>Below is a copy/paste of Table 1 in the HPL publication</t>
  </si>
  <si>
    <t>The relevant column for the HEM is the last column, the column "Other than Housing in $ per week". This is because the HEM is net of housing expenditure.</t>
  </si>
  <si>
    <t>In the HPL different poverty lines are computed based on the head of the household's labour force status; This is not the case for the HEM. There is only one HEM.</t>
  </si>
  <si>
    <t>The 'standard' smoothed HEM by family type is presented to the right of HPL Table 1 and is in bold print; This is the smoothed HEM for Australia as a whole. It is calculated based on within family type expenditure on median absolute basics and the 25th percentile discretionary basics (i.e. based on raw data)</t>
  </si>
  <si>
    <t>The smoothed HEM values are moving averages over the current and the previous three quarters.</t>
  </si>
  <si>
    <t>Other tables report the HEM numbers by geographic location (State capital and balance of state), 13 different household income groups, and finally by geographic and household income levels. These numbers are obtained by predicting median absolute basic and the 25th percentile of discretionary basics using the estimation results from the quantile regressions.</t>
  </si>
  <si>
    <t>Then, these predicted values are added to get the predicted HEM. Finally, these predicted HEMs are averaged by family type. One exception is for single parents with 3 children. Due to the small sample size, the HEM for this group is simply the HEM for single parents with 2 children plus the increase in the HEM going from 1 to 2 children.</t>
  </si>
  <si>
    <t>The advantage of predicting the HEM is that there simply would not be enough families to get a reliable estimate for single parents with 2 children on more than $100K when trying to use raw data, let alone specifically for less densely populated areas (e.g. Tasmania excl. Hobart)</t>
  </si>
  <si>
    <t>All HEMs are expressed in September 2023 dollars; Data used is the 2015-16 Household Expenditure Survey (HES)</t>
  </si>
  <si>
    <t>"HPL Table 1"</t>
  </si>
  <si>
    <t>"HEM Table 1" equivalent</t>
  </si>
  <si>
    <t>"HEM Table 1" equivalent: by Geographic Location</t>
  </si>
  <si>
    <t>(Poverty Lines: Australia, March Quarter, 2023)</t>
  </si>
  <si>
    <t>BASED ON RAW DATA</t>
  </si>
  <si>
    <t>HEAD IN WORKFORCE</t>
  </si>
  <si>
    <t>Including Housing $ per week</t>
  </si>
  <si>
    <t>Other than Housing $ per week</t>
  </si>
  <si>
    <t>WORKFORCE STATUS HEAD NOT USED</t>
  </si>
  <si>
    <t>Other than Housing S per week</t>
  </si>
  <si>
    <t>ACT&amp;NT</t>
  </si>
  <si>
    <t>-</t>
  </si>
  <si>
    <t>Couple with 1 child</t>
  </si>
  <si>
    <t>Couple with 2 children</t>
  </si>
  <si>
    <t>Couple with 3 children</t>
  </si>
  <si>
    <t>Couple with 4 children</t>
  </si>
  <si>
    <t>Single parent with 1 child</t>
  </si>
  <si>
    <t>Single parent with 2 children</t>
  </si>
  <si>
    <t>Single parent with 3 children</t>
  </si>
  <si>
    <t>Single parent with 4 children</t>
  </si>
  <si>
    <t>HEAD NOT IN WORKFORCE</t>
  </si>
  <si>
    <t>Sample Sizes for different family types</t>
  </si>
  <si>
    <t>Couple with 3 or more children</t>
  </si>
  <si>
    <t>Single parent with 3 or more children</t>
  </si>
  <si>
    <t>Total</t>
  </si>
  <si>
    <t>Sample Sizes for the different income categories (expressed in 2015 dollars)</t>
  </si>
  <si>
    <t>$20,000 or less</t>
  </si>
  <si>
    <t>$20,000 to $30,000</t>
  </si>
  <si>
    <t>$30,000 to $40,000</t>
  </si>
  <si>
    <t>$40,000 to $50,000</t>
  </si>
  <si>
    <t>$50,000 to $60,000</t>
  </si>
  <si>
    <t>$60,000 to $80,000</t>
  </si>
  <si>
    <t>$80,000 to $100,000</t>
  </si>
  <si>
    <t>$100,000 to $120,000</t>
  </si>
  <si>
    <t>$120,000 to $140,000</t>
  </si>
  <si>
    <t>$140,000 to $160,000</t>
  </si>
  <si>
    <t>$160,000 to $200,000</t>
  </si>
  <si>
    <t>$200,000 to $250,000</t>
  </si>
  <si>
    <t>$250,000 to $300,000</t>
  </si>
  <si>
    <t>$300,000 to $500,000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</si>
</sst>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8" formatCode="&quot;$&quot;#,##0.00_);[Red]\(&quot;$&quot;#,##0.00\)"/>
    <numFmt numFmtId="44" formatCode="_(&quot;$&quot;* #,##0.00_);_(&quot;$&quot;* \(#,##0.00\);_(&quot;$&quot;* &quot;-&quot;??_);_(@_)"/>
    <numFmt numFmtId="43" formatCode="_(* #,##0.00_);_(* \(#,##0.00\);_(* &quot;-&quot;??_);_(@_)"/>
    <numFmt numFmtId="164" formatCode="#,##0.00\ ;[Red]\(#,##0.00\)"/>
    <numFmt numFmtId="165" formatCode="&quot;$&quot;#,##0\ ;[Red]\(&quot;$&quot;#,##0\)"/>
    <numFmt numFmtId="166" formatCode="&quot;$&quot;#,##0\ ;\(&quot;$&quot;#,##0\)"/>
    <numFmt numFmtId="167" formatCode="0.0%"/>
    <numFmt numFmtId="168" formatCode="&quot;$&quot;#,##0.00"/>
    <numFmt numFmtId="169" formatCode="&quot;$&quot;#,##0.00;[Red]&quot;$&quot;#,##0.00"/>
    <numFmt numFmtId="170" formatCode="[$-C09]dd\-mmm\-yy;@"/>
    <numFmt numFmtId="171" formatCode="_-* #,##0_-;\-* #,##0_-;_-* &quot;-&quot;??_-;_-@_-"/>
    <numFmt numFmtId="172" formatCode="&quot;$&quot;#,##0_0;[Red]\(&quot;$&quot;#,##0\)"/>
    <numFmt numFmtId="173" formatCode="#,##0\ ;[Red]\(#,##0\)"/>
    <numFmt numFmtId="174" formatCode="&quot;$&quot;#,##0"/>
    <numFmt numFmtId="175" formatCode="_-&quot;$&quot;* #,##0_-;\-&quot;$&quot;* #,##0_-;_-&quot;$&quot;* &quot;-&quot;??_-;_-@_-"/>
    <numFmt numFmtId="184" formatCode="#,##0_ ;\-#,##0\ "/>
    <numFmt numFmtId="185" formatCode="#,##0.00000_ ;\-#,##0.00000\ "/>
  </numFmts>
  <fonts count="50" x14ac:knownFonts="1">
    <font>
      <sz val="10"/>
      <name val="Arial"/>
      <family val="2"/>
    </font>
    <font>
      <sz val="11"/>
      <color theme="1"/>
      <name val="Calibri"/>
      <family val="2"/>
      <scheme val="minor"/>
    </font>
    <font>
      <b/>
      <sz val="11"/>
      <color theme="1"/>
      <name val="Calibri"/>
      <family val="2"/>
      <scheme val="minor"/>
    </font>
    <font>
      <sz val="10"/>
      <name val="Arial"/>
      <family val="2"/>
    </font>
    <font>
      <b/>
      <sz val="10"/>
      <name val="Arial"/>
      <family val="2"/>
    </font>
    <font>
      <sz val="8"/>
      <name val="Arial"/>
      <family val="2"/>
    </font>
    <font>
      <sz val="11"/>
      <color indexed="9"/>
      <name val="Arial"/>
      <family val="2"/>
    </font>
    <font>
      <b/>
      <sz val="9"/>
      <color indexed="59"/>
      <name val="Arial"/>
      <family val="2"/>
    </font>
    <font>
      <b/>
      <sz val="16"/>
      <name val="Arial"/>
      <family val="2"/>
    </font>
    <font>
      <b/>
      <sz val="14"/>
      <name val="Arial Narrow"/>
      <family val="2"/>
    </font>
    <font>
      <b/>
      <sz val="14"/>
      <color indexed="55"/>
      <name val="Arial Narrow"/>
      <family val="2"/>
    </font>
    <font>
      <sz val="10"/>
      <color indexed="9"/>
      <name val="Arial Narrow"/>
      <family val="2"/>
    </font>
    <font>
      <sz val="10"/>
      <color indexed="9"/>
      <name val="Arial"/>
      <family val="2"/>
    </font>
    <font>
      <b/>
      <sz val="10"/>
      <name val="Arial Narrow"/>
      <family val="2"/>
    </font>
    <font>
      <b/>
      <sz val="8"/>
      <name val="Arial"/>
      <family val="2"/>
    </font>
    <font>
      <sz val="10"/>
      <name val="Arial Narrow"/>
      <family val="2"/>
    </font>
    <font>
      <sz val="9"/>
      <color indexed="55"/>
      <name val="Arial Narrow"/>
      <family val="2"/>
    </font>
    <font>
      <b/>
      <sz val="11"/>
      <name val="Arial Narrow"/>
      <family val="2"/>
    </font>
    <font>
      <sz val="8"/>
      <color indexed="8"/>
      <name val="Arial"/>
      <family val="2"/>
    </font>
    <font>
      <b/>
      <sz val="12"/>
      <name val="Arial Narrow"/>
      <family val="2"/>
    </font>
    <font>
      <sz val="10"/>
      <color rgb="FFC00000"/>
      <name val="Arial Narrow"/>
      <family val="2"/>
    </font>
    <font>
      <sz val="9"/>
      <color indexed="8"/>
      <name val="Arial"/>
      <family val="2"/>
    </font>
    <font>
      <sz val="10"/>
      <color indexed="8"/>
      <name val="Arial Narrow"/>
      <family val="2"/>
    </font>
    <font>
      <i/>
      <sz val="10"/>
      <name val="Arial Narrow"/>
      <family val="2"/>
    </font>
    <font>
      <sz val="9"/>
      <name val="Arial Narrow"/>
      <family val="2"/>
    </font>
    <font>
      <sz val="9"/>
      <color rgb="FFC00000"/>
      <name val="Arial"/>
      <family val="2"/>
    </font>
    <font>
      <i/>
      <sz val="9"/>
      <name val="Arial Narrow"/>
      <family val="2"/>
    </font>
    <font>
      <sz val="10"/>
      <color indexed="10"/>
      <name val="Arial Narrow"/>
      <family val="2"/>
    </font>
    <font>
      <b/>
      <sz val="9"/>
      <color theme="4" tint="0.79998168889431442"/>
      <name val="Arial"/>
      <family val="2"/>
    </font>
    <font>
      <sz val="10"/>
      <color rgb="FFFF0000"/>
      <name val="Arial Narrow"/>
      <family val="2"/>
    </font>
    <font>
      <sz val="9"/>
      <color indexed="10"/>
      <name val="Arial Narrow"/>
      <family val="2"/>
    </font>
    <font>
      <sz val="8"/>
      <color indexed="10"/>
      <name val="Arial Narrow"/>
      <family val="2"/>
    </font>
    <font>
      <b/>
      <sz val="8"/>
      <color theme="2" tint="-0.749992370372631"/>
      <name val="Arial Narrow"/>
      <family val="2"/>
    </font>
    <font>
      <b/>
      <sz val="9"/>
      <name val="Arial Narrow"/>
      <family val="2"/>
    </font>
    <font>
      <sz val="10"/>
      <color indexed="46"/>
      <name val="Arial Narrow"/>
      <family val="2"/>
    </font>
    <font>
      <sz val="8"/>
      <color indexed="22"/>
      <name val="Arial Narrow"/>
      <family val="2"/>
    </font>
    <font>
      <u/>
      <sz val="10"/>
      <name val="Arial Narrow"/>
      <family val="2"/>
    </font>
    <font>
      <sz val="8"/>
      <name val="Arial Narrow"/>
      <family val="2"/>
    </font>
    <font>
      <sz val="10"/>
      <color indexed="22"/>
      <name val="Arial Narrow"/>
      <family val="2"/>
    </font>
    <font>
      <sz val="10"/>
      <color indexed="22"/>
      <name val="Arial"/>
      <family val="2"/>
    </font>
    <font>
      <b/>
      <sz val="12"/>
      <name val="Arial"/>
      <family val="2"/>
    </font>
    <font>
      <b/>
      <sz val="22"/>
      <color theme="1"/>
      <name val="Calibri"/>
      <family val="2"/>
      <scheme val="minor"/>
    </font>
    <font>
      <sz val="12"/>
      <name val="Arial"/>
      <family val="2"/>
    </font>
    <font>
      <b/>
      <sz val="12"/>
      <color indexed="10"/>
      <name val="Arial"/>
      <family val="2"/>
    </font>
    <font>
      <sz val="8"/>
      <color theme="1"/>
      <name val="Arial"/>
      <family val="2"/>
    </font>
    <font>
      <b/>
      <sz val="8"/>
      <color theme="1"/>
      <name val="Arial"/>
      <family val="2"/>
    </font>
    <font>
      <b/>
      <sz val="11"/>
      <name val="Times New Roman"/>
      <family val="1"/>
    </font>
    <font>
      <sz val="10"/>
      <color rgb="FFFF0000"/>
      <name val="Arial"/>
      <family val="2"/>
    </font>
    <font>
      <b/>
      <sz val="11"/>
      <color rgb="FF000000"/>
      <name val="Times New Roman"/>
      <family val="1"/>
    </font>
    <font>
      <sz val="11"/>
      <color rgb="FF000000"/>
      <name val="Times New Roman"/>
      <family val="1"/>
    </font>
  </fonts>
  <fills count="10">
    <fill>
      <patternFill patternType="none"/>
    </fill>
    <fill>
      <patternFill patternType="gray125"/>
    </fill>
    <fill>
      <patternFill patternType="solid">
        <fgColor rgb="FFFFFFCC"/>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35">
    <border>
      <left/>
      <right/>
      <top/>
      <bottom/>
      <diagonal/>
    </border>
    <border>
      <left style="thin">
        <color theme="0"/>
      </left>
      <right style="thin">
        <color theme="0"/>
      </right>
      <top style="thin">
        <color theme="0"/>
      </top>
      <bottom style="thin">
        <color theme="0"/>
      </bottom>
      <diagonal/>
    </border>
    <border>
      <left/>
      <right/>
      <top style="medium">
        <color indexed="30"/>
      </top>
      <bottom style="thin">
        <color indexed="30"/>
      </bottom>
      <diagonal/>
    </border>
    <border>
      <left/>
      <right style="medium">
        <color indexed="30"/>
      </right>
      <top style="medium">
        <color indexed="30"/>
      </top>
      <bottom style="thin">
        <color indexed="30"/>
      </bottom>
      <diagonal/>
    </border>
    <border>
      <left style="medium">
        <color indexed="30"/>
      </left>
      <right/>
      <top style="thin">
        <color indexed="30"/>
      </top>
      <bottom/>
      <diagonal/>
    </border>
    <border>
      <left/>
      <right/>
      <top style="thin">
        <color indexed="30"/>
      </top>
      <bottom/>
      <diagonal/>
    </border>
    <border>
      <left/>
      <right style="thin">
        <color indexed="9"/>
      </right>
      <top style="thin">
        <color indexed="30"/>
      </top>
      <bottom/>
      <diagonal/>
    </border>
    <border>
      <left style="thin">
        <color indexed="9"/>
      </left>
      <right/>
      <top style="thin">
        <color indexed="30"/>
      </top>
      <bottom/>
      <diagonal/>
    </border>
    <border>
      <left/>
      <right style="medium">
        <color indexed="30"/>
      </right>
      <top style="thin">
        <color indexed="30"/>
      </top>
      <bottom/>
      <diagonal/>
    </border>
    <border>
      <left style="medium">
        <color indexed="30"/>
      </left>
      <right/>
      <top/>
      <bottom/>
      <diagonal/>
    </border>
    <border>
      <left/>
      <right style="thin">
        <color indexed="9"/>
      </right>
      <top/>
      <bottom/>
      <diagonal/>
    </border>
    <border>
      <left style="thin">
        <color indexed="9"/>
      </left>
      <right/>
      <top/>
      <bottom/>
      <diagonal/>
    </border>
    <border>
      <left/>
      <right style="medium">
        <color indexed="30"/>
      </right>
      <top/>
      <bottom/>
      <diagonal/>
    </border>
    <border>
      <left style="medium">
        <color indexed="30"/>
      </left>
      <right/>
      <top/>
      <bottom style="thin">
        <color indexed="30"/>
      </bottom>
      <diagonal/>
    </border>
    <border>
      <left/>
      <right/>
      <top/>
      <bottom style="thin">
        <color indexed="30"/>
      </bottom>
      <diagonal/>
    </border>
    <border>
      <left/>
      <right style="thin">
        <color indexed="9"/>
      </right>
      <top/>
      <bottom style="thin">
        <color indexed="30"/>
      </bottom>
      <diagonal/>
    </border>
    <border>
      <left style="thin">
        <color indexed="9"/>
      </left>
      <right/>
      <top/>
      <bottom style="thin">
        <color indexed="30"/>
      </bottom>
      <diagonal/>
    </border>
    <border>
      <left/>
      <right style="medium">
        <color indexed="30"/>
      </right>
      <top/>
      <bottom style="thin">
        <color indexed="30"/>
      </bottom>
      <diagonal/>
    </border>
    <border>
      <left style="medium">
        <color indexed="46"/>
      </left>
      <right style="medium">
        <color indexed="46"/>
      </right>
      <top style="medium">
        <color indexed="46"/>
      </top>
      <bottom style="medium">
        <color indexed="46"/>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30"/>
      </left>
      <right/>
      <top style="medium">
        <color indexed="30"/>
      </top>
      <bottom/>
      <diagonal/>
    </border>
    <border>
      <left/>
      <right/>
      <top style="medium">
        <color indexed="30"/>
      </top>
      <bottom/>
      <diagonal/>
    </border>
    <border>
      <left/>
      <right style="medium">
        <color indexed="30"/>
      </right>
      <top style="medium">
        <color indexed="30"/>
      </top>
      <bottom/>
      <diagonal/>
    </border>
    <border>
      <left style="medium">
        <color indexed="30"/>
      </left>
      <right/>
      <top/>
      <bottom style="medium">
        <color indexed="30"/>
      </bottom>
      <diagonal/>
    </border>
    <border>
      <left/>
      <right/>
      <top/>
      <bottom style="medium">
        <color indexed="30"/>
      </bottom>
      <diagonal/>
    </border>
    <border>
      <left/>
      <right style="medium">
        <color indexed="30"/>
      </right>
      <top/>
      <bottom style="medium">
        <color indexed="30"/>
      </bottom>
      <diagonal/>
    </border>
    <border>
      <left/>
      <right/>
      <top style="thin">
        <color indexed="64"/>
      </top>
      <bottom style="thin">
        <color indexed="64"/>
      </bottom>
      <diagonal/>
    </border>
    <border>
      <left/>
      <right/>
      <top style="thin">
        <color indexed="64"/>
      </top>
      <bottom/>
      <diagonal/>
    </border>
  </borders>
  <cellStyleXfs count="11">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44" fillId="0" borderId="0"/>
    <xf numFmtId="9" fontId="44" fillId="0" borderId="0" applyFont="0" applyFill="0" applyBorder="0" applyAlignment="0" applyProtection="0"/>
    <xf numFmtId="43" fontId="3" fillId="0" borderId="0" applyFont="0" applyFill="0" applyBorder="0" applyAlignment="0" applyProtection="0"/>
    <xf numFmtId="0" fontId="3" fillId="0" borderId="0"/>
    <xf numFmtId="0" fontId="44" fillId="0" borderId="0"/>
    <xf numFmtId="43" fontId="1" fillId="0" borderId="0" applyFont="0" applyFill="0" applyBorder="0" applyAlignment="0" applyProtection="0"/>
    <xf numFmtId="44" fontId="3" fillId="0" borderId="0" applyFont="0" applyFill="0" applyBorder="0" applyAlignment="0" applyProtection="0"/>
  </cellStyleXfs>
  <cellXfs count="245">
    <xf numFmtId="0" fontId="0" fillId="0" borderId="0" xfId="0"/>
    <xf numFmtId="0" fontId="4" fillId="0" borderId="0" xfId="0" applyFont="1"/>
    <xf numFmtId="0" fontId="3" fillId="0" borderId="0" xfId="0" applyFont="1"/>
    <xf numFmtId="0" fontId="5" fillId="0" borderId="0" xfId="0" applyFont="1"/>
    <xf numFmtId="0" fontId="8" fillId="0" borderId="2" xfId="0" applyFont="1" applyBorder="1" applyAlignment="1">
      <alignment horizontal="right" vertical="center"/>
    </xf>
    <xf numFmtId="0" fontId="8" fillId="0" borderId="2" xfId="0" applyFont="1" applyBorder="1" applyAlignment="1">
      <alignment horizontal="left" vertical="center"/>
    </xf>
    <xf numFmtId="0" fontId="0" fillId="0" borderId="2" xfId="0" applyBorder="1"/>
    <xf numFmtId="0" fontId="9" fillId="0" borderId="2" xfId="0" applyFont="1" applyBorder="1" applyAlignment="1">
      <alignment horizontal="left" vertical="center" indent="1"/>
    </xf>
    <xf numFmtId="0" fontId="0" fillId="0" borderId="2" xfId="0" applyBorder="1" applyAlignment="1">
      <alignment vertical="center"/>
    </xf>
    <xf numFmtId="0" fontId="10" fillId="0" borderId="2" xfId="0" applyFont="1" applyBorder="1" applyAlignment="1" applyProtection="1">
      <alignment horizontal="left" vertical="center" indent="1"/>
      <protection locked="0"/>
    </xf>
    <xf numFmtId="0" fontId="0" fillId="0" borderId="3" xfId="0" applyBorder="1"/>
    <xf numFmtId="8" fontId="5" fillId="0" borderId="0" xfId="1" applyNumberFormat="1" applyFont="1"/>
    <xf numFmtId="0" fontId="11" fillId="3" borderId="4" xfId="0" applyFont="1" applyFill="1" applyBorder="1"/>
    <xf numFmtId="0" fontId="11" fillId="3" borderId="5" xfId="0" applyFont="1" applyFill="1" applyBorder="1"/>
    <xf numFmtId="0" fontId="11" fillId="3" borderId="6" xfId="0" applyFont="1" applyFill="1" applyBorder="1"/>
    <xf numFmtId="0" fontId="11" fillId="3" borderId="7" xfId="0" applyFont="1" applyFill="1" applyBorder="1"/>
    <xf numFmtId="0" fontId="12" fillId="3" borderId="5" xfId="0" applyFont="1" applyFill="1" applyBorder="1"/>
    <xf numFmtId="0" fontId="11" fillId="3" borderId="8" xfId="0" applyFont="1" applyFill="1" applyBorder="1"/>
    <xf numFmtId="0" fontId="13" fillId="2" borderId="0" xfId="0" applyFont="1" applyFill="1" applyAlignment="1" applyProtection="1">
      <alignment horizontal="right"/>
      <protection locked="0"/>
    </xf>
    <xf numFmtId="0" fontId="14" fillId="0" borderId="0" xfId="0" applyFont="1" applyAlignment="1">
      <alignment horizontal="right"/>
    </xf>
    <xf numFmtId="0" fontId="11" fillId="3" borderId="9" xfId="0" applyFont="1" applyFill="1" applyBorder="1"/>
    <xf numFmtId="0" fontId="6" fillId="3" borderId="0" xfId="0" applyFont="1" applyFill="1"/>
    <xf numFmtId="0" fontId="6" fillId="3" borderId="10" xfId="0" applyFont="1" applyFill="1" applyBorder="1"/>
    <xf numFmtId="0" fontId="6" fillId="3" borderId="11" xfId="0" applyFont="1" applyFill="1" applyBorder="1"/>
    <xf numFmtId="0" fontId="11" fillId="3" borderId="12" xfId="0" applyFont="1" applyFill="1" applyBorder="1"/>
    <xf numFmtId="16" fontId="13" fillId="2" borderId="0" xfId="0" applyNumberFormat="1" applyFont="1" applyFill="1" applyProtection="1">
      <protection locked="0"/>
    </xf>
    <xf numFmtId="0" fontId="11" fillId="3" borderId="13" xfId="0" applyFont="1" applyFill="1" applyBorder="1"/>
    <xf numFmtId="0" fontId="11" fillId="3" borderId="14" xfId="0" applyFont="1" applyFill="1" applyBorder="1"/>
    <xf numFmtId="0" fontId="11" fillId="3" borderId="15" xfId="0" applyFont="1" applyFill="1" applyBorder="1"/>
    <xf numFmtId="0" fontId="11" fillId="3" borderId="16" xfId="0" applyFont="1" applyFill="1" applyBorder="1"/>
    <xf numFmtId="0" fontId="12" fillId="3" borderId="14" xfId="0" applyFont="1" applyFill="1" applyBorder="1"/>
    <xf numFmtId="0" fontId="11" fillId="3" borderId="17" xfId="0" applyFont="1" applyFill="1" applyBorder="1"/>
    <xf numFmtId="0" fontId="14" fillId="0" borderId="0" xfId="0" applyFont="1"/>
    <xf numFmtId="0" fontId="15" fillId="5" borderId="4" xfId="0" applyFont="1" applyFill="1" applyBorder="1"/>
    <xf numFmtId="0" fontId="15" fillId="5" borderId="5" xfId="0" applyFont="1" applyFill="1" applyBorder="1"/>
    <xf numFmtId="0" fontId="16" fillId="5" borderId="5" xfId="0" applyFont="1" applyFill="1" applyBorder="1" applyAlignment="1">
      <alignment horizontal="left" vertical="center" indent="6"/>
    </xf>
    <xf numFmtId="0" fontId="15" fillId="5" borderId="8" xfId="0" applyFont="1" applyFill="1" applyBorder="1"/>
    <xf numFmtId="0" fontId="17" fillId="5" borderId="0" xfId="0" applyFont="1" applyFill="1" applyAlignment="1">
      <alignment vertical="center"/>
    </xf>
    <xf numFmtId="0" fontId="15" fillId="5" borderId="0" xfId="0" applyFont="1" applyFill="1" applyAlignment="1">
      <alignment vertical="center"/>
    </xf>
    <xf numFmtId="0" fontId="0" fillId="5" borderId="5" xfId="0" applyFill="1" applyBorder="1"/>
    <xf numFmtId="0" fontId="5" fillId="0" borderId="0" xfId="0" applyFont="1" applyAlignment="1">
      <alignment horizontal="right" vertical="center"/>
    </xf>
    <xf numFmtId="10" fontId="18" fillId="5" borderId="18" xfId="3" applyNumberFormat="1" applyFont="1" applyFill="1" applyBorder="1" applyAlignment="1" applyProtection="1">
      <alignment horizontal="center" vertical="center"/>
      <protection locked="0"/>
    </xf>
    <xf numFmtId="0" fontId="5" fillId="0" borderId="19" xfId="0" applyFont="1" applyBorder="1" applyAlignment="1">
      <alignment vertical="center"/>
    </xf>
    <xf numFmtId="0" fontId="5" fillId="0" borderId="19" xfId="0" applyFont="1" applyBorder="1" applyAlignment="1">
      <alignment horizontal="center" vertical="center"/>
    </xf>
    <xf numFmtId="0" fontId="5" fillId="0" borderId="0" xfId="0" applyFont="1" applyAlignment="1">
      <alignment horizontal="center"/>
    </xf>
    <xf numFmtId="0" fontId="15" fillId="5" borderId="9" xfId="0" applyFont="1" applyFill="1" applyBorder="1" applyAlignment="1">
      <alignment vertical="center"/>
    </xf>
    <xf numFmtId="0" fontId="19" fillId="5" borderId="0" xfId="0" applyFont="1" applyFill="1" applyAlignment="1">
      <alignment vertical="center"/>
    </xf>
    <xf numFmtId="0" fontId="15" fillId="5" borderId="12" xfId="0" applyFont="1" applyFill="1" applyBorder="1" applyAlignment="1">
      <alignment vertical="center"/>
    </xf>
    <xf numFmtId="0" fontId="3" fillId="5" borderId="0" xfId="0" applyFont="1" applyFill="1" applyAlignment="1">
      <alignment vertical="center"/>
    </xf>
    <xf numFmtId="0" fontId="3" fillId="5" borderId="0" xfId="0" applyFont="1" applyFill="1"/>
    <xf numFmtId="0" fontId="15" fillId="5" borderId="0" xfId="0" applyFont="1" applyFill="1"/>
    <xf numFmtId="0" fontId="5" fillId="5" borderId="0" xfId="0" applyFont="1" applyFill="1" applyAlignment="1">
      <alignment horizontal="centerContinuous" vertical="center"/>
    </xf>
    <xf numFmtId="0" fontId="15" fillId="5" borderId="0" xfId="0" applyFont="1" applyFill="1" applyAlignment="1">
      <alignment horizontal="centerContinuous" vertical="center"/>
    </xf>
    <xf numFmtId="0" fontId="13" fillId="5" borderId="0" xfId="0" applyFont="1" applyFill="1" applyAlignment="1">
      <alignment vertical="center"/>
    </xf>
    <xf numFmtId="0" fontId="20" fillId="5" borderId="0" xfId="0" applyFont="1" applyFill="1" applyAlignment="1">
      <alignment horizontal="righ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15" fillId="5" borderId="9" xfId="0" applyFont="1" applyFill="1" applyBorder="1"/>
    <xf numFmtId="0" fontId="15" fillId="5" borderId="0" xfId="0" applyFont="1" applyFill="1" applyAlignment="1">
      <alignment horizontal="left" vertical="center" indent="1"/>
    </xf>
    <xf numFmtId="165" fontId="21" fillId="0" borderId="20" xfId="0" applyNumberFormat="1" applyFont="1" applyBorder="1" applyAlignment="1" applyProtection="1">
      <alignment vertical="center"/>
      <protection locked="0"/>
    </xf>
    <xf numFmtId="0" fontId="15" fillId="5" borderId="12" xfId="0" applyFont="1" applyFill="1" applyBorder="1"/>
    <xf numFmtId="165" fontId="21" fillId="0" borderId="20" xfId="0" applyNumberFormat="1" applyFont="1" applyBorder="1" applyAlignment="1" applyProtection="1">
      <alignment horizontal="center" vertical="center"/>
      <protection locked="0"/>
    </xf>
    <xf numFmtId="0" fontId="15" fillId="5" borderId="0" xfId="0" applyFont="1" applyFill="1" applyAlignment="1">
      <alignment horizontal="center" vertical="center"/>
    </xf>
    <xf numFmtId="166" fontId="5" fillId="0" borderId="0" xfId="0" applyNumberFormat="1" applyFont="1" applyAlignment="1">
      <alignment horizontal="center" vertical="center"/>
    </xf>
    <xf numFmtId="10" fontId="21" fillId="0" borderId="20" xfId="3" applyNumberFormat="1" applyFont="1" applyFill="1" applyBorder="1" applyAlignment="1" applyProtection="1">
      <alignment horizontal="center" vertical="center"/>
      <protection locked="0"/>
    </xf>
    <xf numFmtId="38" fontId="21" fillId="0" borderId="20" xfId="3" applyNumberFormat="1" applyFont="1" applyFill="1" applyBorder="1" applyAlignment="1" applyProtection="1">
      <alignment horizontal="center" vertical="center"/>
      <protection locked="0"/>
    </xf>
    <xf numFmtId="166" fontId="5" fillId="0" borderId="0" xfId="0" applyNumberFormat="1" applyFont="1" applyAlignment="1">
      <alignment vertical="center"/>
    </xf>
    <xf numFmtId="166" fontId="5" fillId="6" borderId="21" xfId="0" applyNumberFormat="1" applyFont="1" applyFill="1" applyBorder="1" applyAlignment="1">
      <alignment vertical="center"/>
    </xf>
    <xf numFmtId="38" fontId="15" fillId="5" borderId="0" xfId="0" applyNumberFormat="1" applyFont="1" applyFill="1" applyAlignment="1">
      <alignment vertical="center"/>
    </xf>
    <xf numFmtId="0" fontId="15" fillId="5" borderId="0" xfId="0" applyFont="1" applyFill="1" applyAlignment="1">
      <alignment horizontal="center" vertical="center"/>
    </xf>
    <xf numFmtId="166" fontId="5" fillId="0" borderId="22"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horizontal="center"/>
    </xf>
    <xf numFmtId="165" fontId="21" fillId="0" borderId="20" xfId="0" applyNumberFormat="1" applyFont="1"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0" fillId="0" borderId="20" xfId="0" applyBorder="1" applyAlignment="1" applyProtection="1">
      <alignment vertical="center"/>
      <protection locked="0"/>
    </xf>
    <xf numFmtId="166" fontId="21" fillId="0" borderId="20" xfId="3" applyNumberFormat="1" applyFont="1" applyFill="1" applyBorder="1" applyAlignment="1" applyProtection="1">
      <alignment horizontal="right" vertical="center"/>
      <protection locked="0"/>
    </xf>
    <xf numFmtId="166" fontId="5" fillId="6" borderId="23" xfId="0" applyNumberFormat="1" applyFont="1" applyFill="1" applyBorder="1" applyAlignment="1">
      <alignment vertical="center"/>
    </xf>
    <xf numFmtId="0" fontId="5" fillId="6" borderId="24" xfId="0" applyFont="1" applyFill="1" applyBorder="1" applyAlignment="1">
      <alignment horizontal="center" vertical="center"/>
    </xf>
    <xf numFmtId="0" fontId="22" fillId="5" borderId="0" xfId="0" applyFont="1" applyFill="1" applyAlignment="1">
      <alignment horizontal="left" vertical="center" indent="1"/>
    </xf>
    <xf numFmtId="0" fontId="15" fillId="7" borderId="20" xfId="0" applyFont="1" applyFill="1" applyBorder="1" applyAlignment="1" applyProtection="1">
      <alignment horizontal="left" vertical="center" indent="1"/>
      <protection locked="0"/>
    </xf>
    <xf numFmtId="0" fontId="5" fillId="6" borderId="21" xfId="0" applyFont="1" applyFill="1" applyBorder="1" applyAlignment="1">
      <alignment horizontal="center" vertical="center"/>
    </xf>
    <xf numFmtId="0" fontId="17" fillId="5" borderId="0" xfId="0" applyFont="1" applyFill="1" applyAlignment="1">
      <alignment horizontal="center" vertical="center"/>
    </xf>
    <xf numFmtId="165" fontId="21" fillId="4" borderId="20" xfId="0" applyNumberFormat="1" applyFont="1" applyFill="1" applyBorder="1" applyAlignment="1" applyProtection="1">
      <alignment vertical="center"/>
      <protection hidden="1"/>
    </xf>
    <xf numFmtId="0" fontId="0" fillId="4" borderId="20" xfId="0" applyFill="1" applyBorder="1" applyAlignment="1" applyProtection="1">
      <alignment vertical="center"/>
      <protection hidden="1"/>
    </xf>
    <xf numFmtId="165" fontId="7" fillId="4" borderId="20" xfId="0" applyNumberFormat="1" applyFont="1" applyFill="1" applyBorder="1" applyAlignment="1" applyProtection="1">
      <alignment vertical="center"/>
      <protection hidden="1"/>
    </xf>
    <xf numFmtId="0" fontId="15" fillId="5" borderId="0" xfId="0" applyFont="1" applyFill="1" applyAlignment="1">
      <alignment horizontal="left" vertical="center"/>
    </xf>
    <xf numFmtId="9" fontId="24" fillId="5" borderId="0" xfId="0" quotePrefix="1" applyNumberFormat="1" applyFont="1" applyFill="1" applyAlignment="1">
      <alignment horizontal="right" vertical="center"/>
    </xf>
    <xf numFmtId="0" fontId="25" fillId="5" borderId="0" xfId="0" applyFont="1" applyFill="1" applyAlignment="1">
      <alignment horizontal="left" indent="1"/>
    </xf>
    <xf numFmtId="0" fontId="26" fillId="5" borderId="0" xfId="0" applyFont="1" applyFill="1"/>
    <xf numFmtId="167" fontId="18" fillId="5" borderId="18" xfId="3" applyNumberFormat="1" applyFont="1" applyFill="1" applyBorder="1" applyAlignment="1" applyProtection="1">
      <alignment horizontal="center" vertical="center"/>
      <protection locked="0"/>
    </xf>
    <xf numFmtId="40" fontId="5" fillId="0" borderId="0" xfId="0" applyNumberFormat="1" applyFont="1" applyAlignment="1">
      <alignment horizontal="center"/>
    </xf>
    <xf numFmtId="0" fontId="0" fillId="5" borderId="0" xfId="0" applyFill="1"/>
    <xf numFmtId="166" fontId="14" fillId="6" borderId="21" xfId="0" applyNumberFormat="1" applyFont="1" applyFill="1" applyBorder="1" applyAlignment="1">
      <alignment vertical="center"/>
    </xf>
    <xf numFmtId="166" fontId="14" fillId="6" borderId="23" xfId="0" applyNumberFormat="1" applyFont="1" applyFill="1" applyBorder="1" applyAlignment="1">
      <alignment vertical="center"/>
    </xf>
    <xf numFmtId="166" fontId="5" fillId="0" borderId="0" xfId="0" applyNumberFormat="1" applyFont="1"/>
    <xf numFmtId="168" fontId="5" fillId="0" borderId="0" xfId="0" applyNumberFormat="1" applyFont="1"/>
    <xf numFmtId="0" fontId="27" fillId="5" borderId="12" xfId="0" applyFont="1" applyFill="1" applyBorder="1" applyAlignment="1">
      <alignment vertical="top"/>
    </xf>
    <xf numFmtId="165" fontId="7" fillId="4" borderId="25" xfId="0" applyNumberFormat="1" applyFont="1" applyFill="1" applyBorder="1" applyAlignment="1" applyProtection="1">
      <alignment vertical="center"/>
      <protection hidden="1"/>
    </xf>
    <xf numFmtId="165" fontId="7" fillId="4" borderId="26" xfId="0" applyNumberFormat="1" applyFont="1" applyFill="1" applyBorder="1" applyAlignment="1" applyProtection="1">
      <alignment vertical="center"/>
      <protection hidden="1"/>
    </xf>
    <xf numFmtId="169" fontId="15" fillId="5" borderId="0" xfId="0" applyNumberFormat="1" applyFont="1" applyFill="1" applyAlignment="1">
      <alignment vertical="center"/>
    </xf>
    <xf numFmtId="0" fontId="13" fillId="5" borderId="0" xfId="0" applyFont="1" applyFill="1" applyAlignment="1">
      <alignment horizontal="left" vertical="center"/>
    </xf>
    <xf numFmtId="0" fontId="28" fillId="5" borderId="0" xfId="0" applyFont="1" applyFill="1" applyAlignment="1">
      <alignment horizontal="center" vertical="center"/>
    </xf>
    <xf numFmtId="0" fontId="15" fillId="5" borderId="0" xfId="0" applyFont="1" applyFill="1" applyAlignment="1">
      <alignment horizontal="center"/>
    </xf>
    <xf numFmtId="0" fontId="21" fillId="0" borderId="20" xfId="3" applyNumberFormat="1" applyFont="1" applyFill="1" applyBorder="1" applyAlignment="1" applyProtection="1">
      <alignment horizontal="center" vertical="center"/>
      <protection locked="0"/>
    </xf>
    <xf numFmtId="165" fontId="21" fillId="0" borderId="20" xfId="0" applyNumberFormat="1" applyFont="1" applyBorder="1" applyAlignment="1" applyProtection="1">
      <alignment horizontal="right" vertical="center"/>
      <protection locked="0"/>
    </xf>
    <xf numFmtId="165" fontId="21" fillId="0" borderId="20" xfId="0" applyNumberFormat="1" applyFont="1" applyBorder="1" applyAlignment="1" applyProtection="1">
      <alignment vertical="center"/>
      <protection locked="0"/>
    </xf>
    <xf numFmtId="0" fontId="30" fillId="5" borderId="0" xfId="0" applyFont="1" applyFill="1" applyAlignment="1">
      <alignment horizontal="left" vertical="center" indent="1"/>
    </xf>
    <xf numFmtId="0" fontId="15" fillId="7" borderId="27" xfId="0" applyFont="1" applyFill="1" applyBorder="1"/>
    <xf numFmtId="0" fontId="15" fillId="7" borderId="28" xfId="0" applyFont="1" applyFill="1" applyBorder="1" applyAlignment="1">
      <alignment vertical="center"/>
    </xf>
    <xf numFmtId="0" fontId="31" fillId="7" borderId="28" xfId="0" applyFont="1" applyFill="1" applyBorder="1" applyAlignment="1">
      <alignment horizontal="left" vertical="center"/>
    </xf>
    <xf numFmtId="0" fontId="15" fillId="7" borderId="28" xfId="0" applyFont="1" applyFill="1" applyBorder="1" applyAlignment="1">
      <alignment horizontal="centerContinuous" vertical="center"/>
    </xf>
    <xf numFmtId="0" fontId="15" fillId="7" borderId="29" xfId="0" applyFont="1" applyFill="1" applyBorder="1"/>
    <xf numFmtId="0" fontId="15" fillId="7" borderId="9" xfId="0" applyFont="1" applyFill="1" applyBorder="1"/>
    <xf numFmtId="0" fontId="24" fillId="7" borderId="0" xfId="0" applyFont="1" applyFill="1" applyAlignment="1">
      <alignment vertical="center"/>
    </xf>
    <xf numFmtId="0" fontId="15" fillId="7" borderId="0" xfId="0" applyFont="1" applyFill="1" applyAlignment="1">
      <alignment vertical="center"/>
    </xf>
    <xf numFmtId="0" fontId="15" fillId="7" borderId="0" xfId="0" applyFont="1" applyFill="1"/>
    <xf numFmtId="0" fontId="31" fillId="7" borderId="0" xfId="0" applyFont="1" applyFill="1" applyAlignment="1">
      <alignment horizontal="left" vertical="center"/>
    </xf>
    <xf numFmtId="0" fontId="15" fillId="7" borderId="0" xfId="0" applyFont="1" applyFill="1" applyAlignment="1">
      <alignment horizontal="centerContinuous" vertical="center"/>
    </xf>
    <xf numFmtId="0" fontId="15" fillId="7" borderId="12" xfId="0" applyFont="1" applyFill="1" applyBorder="1"/>
    <xf numFmtId="0" fontId="15" fillId="5" borderId="0" xfId="0" applyFont="1" applyFill="1" applyAlignment="1">
      <alignment vertical="top"/>
    </xf>
    <xf numFmtId="0" fontId="9" fillId="5" borderId="0" xfId="0" applyFont="1" applyFill="1" applyAlignment="1">
      <alignment vertical="top"/>
    </xf>
    <xf numFmtId="0" fontId="32" fillId="5" borderId="0" xfId="0" applyFont="1" applyFill="1" applyAlignment="1">
      <alignment horizontal="left"/>
    </xf>
    <xf numFmtId="0" fontId="19" fillId="5" borderId="0" xfId="0" applyFont="1" applyFill="1" applyAlignment="1">
      <alignment vertical="top"/>
    </xf>
    <xf numFmtId="0" fontId="27" fillId="7" borderId="12" xfId="0" applyFont="1" applyFill="1" applyBorder="1" applyAlignment="1">
      <alignment vertical="top"/>
    </xf>
    <xf numFmtId="164" fontId="7" fillId="4" borderId="1" xfId="0" applyNumberFormat="1" applyFont="1" applyFill="1" applyBorder="1" applyAlignment="1" applyProtection="1">
      <alignment horizontal="center" vertical="center"/>
      <protection hidden="1"/>
    </xf>
    <xf numFmtId="0" fontId="23" fillId="5" borderId="0" xfId="0" applyFont="1" applyFill="1" applyAlignment="1">
      <alignment horizontal="left" vertical="center" indent="1"/>
    </xf>
    <xf numFmtId="0" fontId="23" fillId="5" borderId="0" xfId="0" applyFont="1" applyFill="1" applyAlignment="1">
      <alignment horizontal="left" vertical="center"/>
    </xf>
    <xf numFmtId="0" fontId="24" fillId="7" borderId="0" xfId="0" applyFont="1" applyFill="1"/>
    <xf numFmtId="165" fontId="7" fillId="4" borderId="1" xfId="0" applyNumberFormat="1" applyFont="1" applyFill="1" applyBorder="1" applyAlignment="1" applyProtection="1">
      <alignment horizontal="center" vertical="center"/>
      <protection hidden="1"/>
    </xf>
    <xf numFmtId="10" fontId="34" fillId="5" borderId="0" xfId="3" applyNumberFormat="1" applyFont="1" applyFill="1" applyBorder="1" applyAlignment="1">
      <alignment horizontal="center"/>
    </xf>
    <xf numFmtId="0" fontId="15" fillId="7" borderId="30" xfId="0" applyFont="1" applyFill="1" applyBorder="1"/>
    <xf numFmtId="0" fontId="30" fillId="7" borderId="31" xfId="0" applyFont="1" applyFill="1" applyBorder="1" applyAlignment="1">
      <alignment vertical="center"/>
    </xf>
    <xf numFmtId="0" fontId="15" fillId="7" borderId="31" xfId="0" applyFont="1" applyFill="1" applyBorder="1"/>
    <xf numFmtId="0" fontId="15" fillId="7" borderId="31" xfId="0" applyFont="1" applyFill="1" applyBorder="1" applyAlignment="1">
      <alignment vertical="center"/>
    </xf>
    <xf numFmtId="0" fontId="15" fillId="7" borderId="32" xfId="0" applyFont="1" applyFill="1" applyBorder="1"/>
    <xf numFmtId="0" fontId="15" fillId="5" borderId="30" xfId="0" applyFont="1" applyFill="1" applyBorder="1"/>
    <xf numFmtId="0" fontId="15" fillId="5" borderId="31" xfId="0" applyFont="1" applyFill="1" applyBorder="1" applyAlignment="1">
      <alignment vertical="center"/>
    </xf>
    <xf numFmtId="0" fontId="15" fillId="5" borderId="31" xfId="0" applyFont="1" applyFill="1" applyBorder="1"/>
    <xf numFmtId="0" fontId="15" fillId="5" borderId="32" xfId="0" applyFont="1" applyFill="1" applyBorder="1"/>
    <xf numFmtId="0" fontId="0" fillId="0" borderId="27" xfId="0" applyBorder="1"/>
    <xf numFmtId="0" fontId="35" fillId="0" borderId="28" xfId="0" applyFont="1" applyBorder="1" applyAlignment="1">
      <alignment horizontal="left"/>
    </xf>
    <xf numFmtId="0" fontId="0" fillId="0" borderId="28" xfId="0" applyBorder="1"/>
    <xf numFmtId="0" fontId="0" fillId="0" borderId="29" xfId="0" applyBorder="1"/>
    <xf numFmtId="0" fontId="15" fillId="5" borderId="27" xfId="0" applyFont="1" applyFill="1" applyBorder="1"/>
    <xf numFmtId="0" fontId="15" fillId="5" borderId="28" xfId="0" applyFont="1" applyFill="1" applyBorder="1" applyAlignment="1">
      <alignment vertical="center"/>
    </xf>
    <xf numFmtId="0" fontId="15" fillId="5" borderId="28" xfId="0" applyFont="1" applyFill="1" applyBorder="1"/>
    <xf numFmtId="0" fontId="15" fillId="5" borderId="29" xfId="0" applyFont="1" applyFill="1" applyBorder="1"/>
    <xf numFmtId="0" fontId="0" fillId="0" borderId="9" xfId="0" applyBorder="1"/>
    <xf numFmtId="0" fontId="0" fillId="0" borderId="12" xfId="0" applyBorder="1"/>
    <xf numFmtId="0" fontId="19" fillId="0" borderId="0" xfId="0" applyFont="1"/>
    <xf numFmtId="0" fontId="19" fillId="5" borderId="0" xfId="0" applyFont="1" applyFill="1"/>
    <xf numFmtId="0" fontId="23" fillId="0" borderId="0" xfId="0" applyFont="1"/>
    <xf numFmtId="0" fontId="15" fillId="0" borderId="20" xfId="0" applyFont="1" applyBorder="1" applyAlignment="1" applyProtection="1">
      <alignment horizontal="left" vertical="top" indent="1"/>
      <protection locked="0"/>
    </xf>
    <xf numFmtId="0" fontId="15" fillId="0" borderId="0" xfId="0" applyFont="1"/>
    <xf numFmtId="0" fontId="15" fillId="0" borderId="9" xfId="0" applyFont="1" applyBorder="1"/>
    <xf numFmtId="0" fontId="15" fillId="0" borderId="0" xfId="0" applyFont="1" applyAlignment="1">
      <alignment vertical="center"/>
    </xf>
    <xf numFmtId="0" fontId="15" fillId="0" borderId="12" xfId="0" applyFont="1" applyBorder="1"/>
    <xf numFmtId="0" fontId="0" fillId="5" borderId="9" xfId="0" applyFill="1" applyBorder="1"/>
    <xf numFmtId="0" fontId="4" fillId="5" borderId="0" xfId="0" applyFont="1" applyFill="1" applyAlignment="1">
      <alignment vertical="center"/>
    </xf>
    <xf numFmtId="0" fontId="17" fillId="5" borderId="0" xfId="0" applyFont="1" applyFill="1" applyAlignment="1">
      <alignment vertical="center"/>
    </xf>
    <xf numFmtId="0" fontId="15" fillId="0" borderId="20" xfId="0" applyFont="1" applyBorder="1" applyAlignment="1" applyProtection="1">
      <alignment horizontal="left" vertical="center" indent="1"/>
      <protection locked="0"/>
    </xf>
    <xf numFmtId="0" fontId="17" fillId="5" borderId="0" xfId="0" applyFont="1" applyFill="1" applyAlignment="1">
      <alignment horizontal="center" vertical="center"/>
    </xf>
    <xf numFmtId="170" fontId="15" fillId="0" borderId="20" xfId="0" applyNumberFormat="1" applyFont="1" applyBorder="1" applyAlignment="1" applyProtection="1">
      <alignment horizontal="left" vertical="center" indent="1"/>
      <protection locked="0"/>
    </xf>
    <xf numFmtId="0" fontId="15" fillId="0" borderId="30" xfId="0" applyFont="1" applyBorder="1"/>
    <xf numFmtId="0" fontId="15" fillId="0" borderId="31" xfId="0" applyFont="1" applyBorder="1"/>
    <xf numFmtId="0" fontId="15" fillId="0" borderId="31" xfId="0" applyFont="1" applyBorder="1" applyAlignment="1">
      <alignment vertical="center"/>
    </xf>
    <xf numFmtId="0" fontId="15" fillId="0" borderId="32" xfId="0" applyFont="1" applyBorder="1"/>
    <xf numFmtId="165" fontId="5" fillId="0" borderId="0" xfId="0" applyNumberFormat="1" applyFont="1"/>
    <xf numFmtId="43" fontId="5" fillId="0" borderId="0" xfId="1" applyFont="1"/>
    <xf numFmtId="171" fontId="5" fillId="0" borderId="0" xfId="1" applyNumberFormat="1" applyFont="1"/>
    <xf numFmtId="172" fontId="5" fillId="0" borderId="0" xfId="0" applyNumberFormat="1" applyFont="1"/>
    <xf numFmtId="171" fontId="18" fillId="5" borderId="18" xfId="1" applyNumberFormat="1" applyFont="1" applyFill="1" applyBorder="1" applyAlignment="1" applyProtection="1">
      <alignment horizontal="center" vertical="center"/>
      <protection locked="0"/>
    </xf>
    <xf numFmtId="0" fontId="15" fillId="0" borderId="0" xfId="0" applyFont="1" applyAlignment="1">
      <alignment horizontal="left" vertical="center" indent="1"/>
    </xf>
    <xf numFmtId="173" fontId="37" fillId="0" borderId="0" xfId="0" applyNumberFormat="1" applyFont="1" applyAlignment="1">
      <alignment vertical="center"/>
    </xf>
    <xf numFmtId="0" fontId="38" fillId="0" borderId="0" xfId="0" applyFont="1"/>
    <xf numFmtId="0" fontId="13" fillId="0" borderId="0" xfId="0" applyFont="1" applyAlignment="1">
      <alignment vertical="center"/>
    </xf>
    <xf numFmtId="0" fontId="39" fillId="0" borderId="0" xfId="0" applyFont="1"/>
    <xf numFmtId="9" fontId="3" fillId="0" borderId="0" xfId="0" applyNumberFormat="1" applyFont="1"/>
    <xf numFmtId="171" fontId="0" fillId="0" borderId="0" xfId="1" applyNumberFormat="1" applyFont="1" applyFill="1"/>
    <xf numFmtId="174" fontId="0" fillId="0" borderId="0" xfId="0" applyNumberFormat="1"/>
    <xf numFmtId="171" fontId="0" fillId="0" borderId="0" xfId="1" applyNumberFormat="1" applyFont="1"/>
    <xf numFmtId="43" fontId="0" fillId="0" borderId="0" xfId="1" applyFont="1" applyFill="1"/>
    <xf numFmtId="43" fontId="3" fillId="0" borderId="0" xfId="0" applyNumberFormat="1" applyFont="1"/>
    <xf numFmtId="43" fontId="0" fillId="0" borderId="0" xfId="0" applyNumberFormat="1"/>
    <xf numFmtId="0" fontId="3" fillId="0" borderId="0" xfId="0" applyFont="1" applyAlignment="1">
      <alignment wrapText="1"/>
    </xf>
    <xf numFmtId="175" fontId="0" fillId="0" borderId="0" xfId="0" applyNumberFormat="1"/>
    <xf numFmtId="0" fontId="40" fillId="0" borderId="0" xfId="0" applyFont="1"/>
    <xf numFmtId="0" fontId="40" fillId="8" borderId="0" xfId="0" applyFont="1" applyFill="1"/>
    <xf numFmtId="0" fontId="0" fillId="8" borderId="0" xfId="0" applyFill="1"/>
    <xf numFmtId="0" fontId="41" fillId="8" borderId="0" xfId="0" applyFont="1" applyFill="1" applyAlignment="1">
      <alignment horizontal="left"/>
    </xf>
    <xf numFmtId="0" fontId="0" fillId="8" borderId="0" xfId="0" applyFill="1" applyAlignment="1">
      <alignment horizontal="centerContinuous"/>
    </xf>
    <xf numFmtId="0" fontId="41" fillId="0" borderId="0" xfId="0" applyFont="1"/>
    <xf numFmtId="0" fontId="3" fillId="8" borderId="0" xfId="0" applyFont="1" applyFill="1"/>
    <xf numFmtId="0" fontId="4" fillId="8" borderId="0" xfId="0" applyFont="1" applyFill="1"/>
    <xf numFmtId="0" fontId="42" fillId="8" borderId="0" xfId="0" applyFont="1" applyFill="1"/>
    <xf numFmtId="0" fontId="43" fillId="8" borderId="0" xfId="0" applyFont="1" applyFill="1"/>
    <xf numFmtId="0" fontId="4" fillId="8" borderId="0" xfId="0" applyFont="1" applyFill="1" applyAlignment="1">
      <alignment horizontal="center"/>
    </xf>
    <xf numFmtId="0" fontId="4" fillId="0" borderId="0" xfId="0" applyFont="1" applyAlignment="1">
      <alignment horizontal="center"/>
    </xf>
    <xf numFmtId="0" fontId="5" fillId="8" borderId="22" xfId="0" applyFont="1" applyFill="1" applyBorder="1" applyAlignment="1">
      <alignment horizontal="left"/>
    </xf>
    <xf numFmtId="0" fontId="3" fillId="8" borderId="0" xfId="0" applyFont="1" applyFill="1" applyAlignment="1">
      <alignment horizontal="left"/>
    </xf>
    <xf numFmtId="0" fontId="45" fillId="8" borderId="0" xfId="4" applyFont="1" applyFill="1"/>
    <xf numFmtId="0" fontId="14" fillId="8" borderId="0" xfId="0" applyFont="1" applyFill="1" applyAlignment="1">
      <alignment wrapText="1"/>
    </xf>
    <xf numFmtId="0" fontId="46" fillId="8" borderId="33" xfId="0" applyFont="1" applyFill="1" applyBorder="1" applyAlignment="1">
      <alignment horizontal="left" vertical="center"/>
    </xf>
    <xf numFmtId="0" fontId="3" fillId="8" borderId="33" xfId="0" applyFont="1" applyFill="1" applyBorder="1" applyAlignment="1">
      <alignment horizontal="left"/>
    </xf>
    <xf numFmtId="0" fontId="46" fillId="0" borderId="33" xfId="0" applyFont="1" applyBorder="1" applyAlignment="1">
      <alignment horizontal="left" vertical="center"/>
    </xf>
    <xf numFmtId="0" fontId="3" fillId="0" borderId="33" xfId="0" applyFont="1" applyBorder="1" applyAlignment="1">
      <alignment horizontal="left"/>
    </xf>
    <xf numFmtId="174" fontId="46" fillId="8" borderId="34" xfId="0" applyNumberFormat="1" applyFont="1" applyFill="1" applyBorder="1" applyAlignment="1">
      <alignment horizontal="left"/>
    </xf>
    <xf numFmtId="174" fontId="46" fillId="0" borderId="34" xfId="0" applyNumberFormat="1" applyFont="1" applyBorder="1" applyAlignment="1">
      <alignment horizontal="left"/>
    </xf>
    <xf numFmtId="0" fontId="46" fillId="8" borderId="0" xfId="0" applyFont="1" applyFill="1" applyAlignment="1">
      <alignment horizontal="left" vertical="center"/>
    </xf>
    <xf numFmtId="0" fontId="46" fillId="0" borderId="0" xfId="0" applyFont="1" applyAlignment="1">
      <alignment horizontal="left" vertical="center"/>
    </xf>
    <xf numFmtId="0" fontId="46" fillId="8" borderId="22" xfId="0" applyFont="1" applyFill="1" applyBorder="1" applyAlignment="1">
      <alignment horizontal="left" vertical="top"/>
    </xf>
    <xf numFmtId="174" fontId="46" fillId="8" borderId="22" xfId="0" applyNumberFormat="1" applyFont="1" applyFill="1" applyBorder="1" applyAlignment="1">
      <alignment horizontal="left" vertical="top"/>
    </xf>
    <xf numFmtId="0" fontId="46" fillId="0" borderId="22" xfId="0" applyFont="1" applyBorder="1" applyAlignment="1">
      <alignment horizontal="left" vertical="top"/>
    </xf>
    <xf numFmtId="174" fontId="46" fillId="0" borderId="22" xfId="0" applyNumberFormat="1" applyFont="1" applyBorder="1" applyAlignment="1">
      <alignment horizontal="left" vertical="top"/>
    </xf>
    <xf numFmtId="0" fontId="41" fillId="8" borderId="0" xfId="0" applyFont="1" applyFill="1"/>
    <xf numFmtId="0" fontId="46" fillId="0" borderId="0" xfId="0" applyFont="1" applyAlignment="1">
      <alignment horizontal="left" vertical="top"/>
    </xf>
    <xf numFmtId="174" fontId="46" fillId="0" borderId="0" xfId="0" applyNumberFormat="1" applyFont="1" applyAlignment="1">
      <alignment horizontal="left" vertical="top"/>
    </xf>
    <xf numFmtId="175" fontId="0" fillId="8" borderId="0" xfId="2" applyNumberFormat="1" applyFont="1" applyFill="1"/>
    <xf numFmtId="175" fontId="0" fillId="0" borderId="0" xfId="2" applyNumberFormat="1" applyFont="1" applyFill="1"/>
    <xf numFmtId="44" fontId="0" fillId="0" borderId="0" xfId="2" applyFont="1" applyFill="1"/>
    <xf numFmtId="0" fontId="0" fillId="9" borderId="0" xfId="0" applyFill="1"/>
    <xf numFmtId="0" fontId="47" fillId="0" borderId="0" xfId="0" applyFont="1"/>
    <xf numFmtId="0" fontId="3" fillId="0" borderId="0" xfId="0" applyFont="1" applyAlignment="1">
      <alignment horizontal="left"/>
    </xf>
    <xf numFmtId="0" fontId="46" fillId="7" borderId="33" xfId="0" applyFont="1" applyFill="1" applyBorder="1" applyAlignment="1">
      <alignment horizontal="left" vertical="center"/>
    </xf>
    <xf numFmtId="0" fontId="3" fillId="7" borderId="33" xfId="0" applyFont="1" applyFill="1" applyBorder="1" applyAlignment="1">
      <alignment horizontal="left"/>
    </xf>
    <xf numFmtId="174" fontId="46" fillId="7" borderId="34" xfId="0" applyNumberFormat="1" applyFont="1" applyFill="1" applyBorder="1" applyAlignment="1">
      <alignment horizontal="left"/>
    </xf>
    <xf numFmtId="0" fontId="46" fillId="7" borderId="0" xfId="0" applyFont="1" applyFill="1" applyAlignment="1">
      <alignment horizontal="left" vertical="center"/>
    </xf>
    <xf numFmtId="0" fontId="46" fillId="7" borderId="22" xfId="0" applyFont="1" applyFill="1" applyBorder="1" applyAlignment="1">
      <alignment horizontal="left" vertical="top"/>
    </xf>
    <xf numFmtId="174" fontId="46" fillId="7" borderId="22" xfId="0" applyNumberFormat="1" applyFont="1" applyFill="1" applyBorder="1" applyAlignment="1">
      <alignment horizontal="left" vertical="top"/>
    </xf>
    <xf numFmtId="0" fontId="2" fillId="0" borderId="0" xfId="0" applyFont="1"/>
    <xf numFmtId="0" fontId="0" fillId="0" borderId="0" xfId="0" applyAlignment="1">
      <alignment wrapText="1"/>
    </xf>
    <xf numFmtId="0" fontId="2" fillId="0" borderId="0" xfId="0" applyFont="1" applyAlignment="1">
      <alignment wrapText="1"/>
    </xf>
    <xf numFmtId="175" fontId="0" fillId="0" borderId="0" xfId="2" applyNumberFormat="1" applyFont="1"/>
    <xf numFmtId="2" fontId="0" fillId="0" borderId="0" xfId="0" applyNumberFormat="1" applyAlignment="1">
      <alignment horizontal="right"/>
    </xf>
    <xf numFmtId="175" fontId="48" fillId="0" borderId="0" xfId="2" applyNumberFormat="1" applyFont="1" applyBorder="1" applyAlignment="1">
      <alignment horizontal="center"/>
    </xf>
    <xf numFmtId="2" fontId="0" fillId="0" borderId="0" xfId="0" applyNumberFormat="1" applyAlignment="1">
      <alignment horizontal="center"/>
    </xf>
    <xf numFmtId="184" fontId="4" fillId="0" borderId="0" xfId="2" applyNumberFormat="1" applyFont="1"/>
    <xf numFmtId="3" fontId="0" fillId="0" borderId="0" xfId="0" applyNumberFormat="1"/>
    <xf numFmtId="1" fontId="49" fillId="0" borderId="0" xfId="0" applyNumberFormat="1" applyFont="1" applyAlignment="1">
      <alignment horizontal="center"/>
    </xf>
    <xf numFmtId="185" fontId="48" fillId="0" borderId="0" xfId="2" applyNumberFormat="1" applyFont="1" applyBorder="1" applyAlignment="1">
      <alignment horizontal="center"/>
    </xf>
    <xf numFmtId="2" fontId="49" fillId="0" borderId="0" xfId="0" applyNumberFormat="1" applyFont="1" applyAlignment="1">
      <alignment horizontal="center"/>
    </xf>
    <xf numFmtId="6" fontId="49" fillId="0" borderId="0" xfId="0" applyNumberFormat="1" applyFont="1" applyAlignment="1">
      <alignment horizontal="center"/>
    </xf>
    <xf numFmtId="3" fontId="4" fillId="0" borderId="0" xfId="0" applyNumberFormat="1" applyFont="1"/>
  </cellXfs>
  <cellStyles count="11">
    <cellStyle name="Comma" xfId="1" builtinId="3"/>
    <cellStyle name="Comma 2" xfId="6" xr:uid="{D0AE3644-E794-4B26-88D4-792578C8876A}"/>
    <cellStyle name="Comma 3" xfId="9" xr:uid="{8C63BCB2-38C6-4A1C-9E80-CF8388B46005}"/>
    <cellStyle name="Currency" xfId="2" builtinId="4"/>
    <cellStyle name="Currency 2" xfId="10" xr:uid="{D000061C-E89F-47CB-8961-52FDCE8113C1}"/>
    <cellStyle name="Normal" xfId="0" builtinId="0"/>
    <cellStyle name="Normal 2" xfId="4" xr:uid="{2C081292-DA90-4532-ABDE-54C70D7562DE}"/>
    <cellStyle name="Normal 3" xfId="8" xr:uid="{631CCFAA-66EC-4095-8A42-207C7C8379EF}"/>
    <cellStyle name="Normal 4" xfId="7" xr:uid="{D5D2858F-3EB1-4004-B8C8-C77B8E0A2727}"/>
    <cellStyle name="Percent" xfId="3" builtinId="5"/>
    <cellStyle name="Percent 2" xfId="5" xr:uid="{A2BBEEAB-E0CF-4DD4-B17D-A15990D69906}"/>
  </cellStyles>
  <dxfs count="33">
    <dxf>
      <font>
        <color theme="0"/>
      </font>
      <fill>
        <patternFill>
          <bgColor rgb="FFC00000"/>
        </patternFill>
      </fill>
    </dxf>
    <dxf>
      <fill>
        <patternFill>
          <bgColor rgb="FFFABF8F"/>
        </patternFill>
      </fill>
    </dxf>
    <dxf>
      <fill>
        <patternFill>
          <bgColor rgb="FFFABF8F"/>
        </patternFill>
      </fill>
    </dxf>
    <dxf>
      <fill>
        <patternFill>
          <bgColor rgb="FFFABF8F"/>
        </patternFill>
      </fill>
    </dxf>
    <dxf>
      <fill>
        <patternFill>
          <bgColor rgb="FFFABF8F"/>
        </patternFill>
      </fill>
    </dxf>
    <dxf>
      <font>
        <color theme="0"/>
      </font>
      <fill>
        <patternFill>
          <bgColor rgb="FFE32E6E"/>
        </patternFill>
      </fill>
    </dxf>
    <dxf>
      <font>
        <color theme="0"/>
      </font>
      <fill>
        <patternFill>
          <bgColor rgb="FF003399"/>
        </patternFill>
      </fill>
    </dxf>
    <dxf>
      <font>
        <color theme="0"/>
      </font>
      <fill>
        <patternFill>
          <bgColor rgb="FF00644B"/>
        </patternFill>
      </fill>
    </dxf>
    <dxf>
      <font>
        <color theme="0"/>
      </font>
      <fill>
        <patternFill>
          <bgColor rgb="FF003399"/>
        </patternFill>
      </fill>
    </dxf>
    <dxf>
      <font>
        <color theme="0"/>
      </font>
      <fill>
        <patternFill>
          <bgColor rgb="FF0DD1BF"/>
        </patternFill>
      </fill>
    </dxf>
    <dxf>
      <font>
        <color theme="0"/>
      </font>
      <fill>
        <patternFill>
          <bgColor rgb="FFF79550"/>
        </patternFill>
      </fill>
    </dxf>
    <dxf>
      <font>
        <color rgb="FFFF6600"/>
      </font>
    </dxf>
    <dxf>
      <font>
        <color rgb="FFF6891F"/>
      </font>
    </dxf>
    <dxf>
      <font>
        <color rgb="FF14284B"/>
      </font>
      <fill>
        <patternFill patternType="none">
          <bgColor auto="1"/>
        </patternFill>
      </fill>
    </dxf>
    <dxf>
      <fill>
        <patternFill>
          <bgColor rgb="FFFFDDDD"/>
        </patternFill>
      </fill>
    </dxf>
    <dxf>
      <fill>
        <patternFill>
          <bgColor rgb="FFFFDDDD"/>
        </patternFill>
      </fill>
    </dxf>
    <dxf>
      <fill>
        <patternFill>
          <bgColor rgb="FFFFDDDD"/>
        </patternFill>
      </fill>
    </dxf>
    <dxf>
      <font>
        <color theme="0"/>
      </font>
      <fill>
        <patternFill>
          <bgColor rgb="FF00B050"/>
        </patternFill>
      </fill>
    </dxf>
    <dxf>
      <font>
        <color theme="4" tint="0.59996337778862885"/>
      </font>
      <fill>
        <patternFill>
          <bgColor theme="4" tint="0.59996337778862885"/>
        </patternFill>
      </fill>
    </dxf>
    <dxf>
      <font>
        <color theme="0"/>
      </font>
      <fill>
        <patternFill>
          <bgColor rgb="FF00B050"/>
        </patternFill>
      </fill>
    </dxf>
    <dxf>
      <font>
        <color theme="0"/>
      </font>
      <fill>
        <patternFill>
          <bgColor theme="9" tint="-0.24994659260841701"/>
        </patternFill>
      </fill>
    </dxf>
    <dxf>
      <font>
        <color theme="0"/>
      </font>
      <fill>
        <patternFill>
          <bgColor rgb="FF00B050"/>
        </patternFill>
      </fill>
    </dxf>
    <dxf>
      <font>
        <color theme="0"/>
      </font>
      <fill>
        <patternFill>
          <bgColor rgb="FFC00000"/>
        </patternFill>
      </fill>
    </dxf>
    <dxf>
      <font>
        <color rgb="FFFF0000"/>
      </font>
    </dxf>
    <dxf>
      <font>
        <b val="0"/>
        <i val="0"/>
        <color theme="0"/>
      </font>
      <fill>
        <patternFill>
          <bgColor theme="9" tint="-0.24994659260841701"/>
        </patternFill>
      </fill>
    </dxf>
    <dxf>
      <font>
        <color theme="0"/>
      </font>
      <fill>
        <patternFill>
          <bgColor rgb="FFC00000"/>
        </patternFill>
      </fill>
    </dxf>
    <dxf>
      <font>
        <b val="0"/>
        <i val="0"/>
        <color theme="4" tint="0.59996337778862885"/>
      </font>
      <fill>
        <patternFill>
          <bgColor theme="4" tint="0.59996337778862885"/>
        </patternFill>
      </fill>
    </dxf>
    <dxf>
      <font>
        <color theme="0"/>
      </font>
      <fill>
        <patternFill>
          <bgColor rgb="FFC00000"/>
        </patternFill>
      </fill>
    </dxf>
    <dxf>
      <fill>
        <patternFill>
          <bgColor theme="0"/>
        </patternFill>
      </fill>
    </dxf>
    <dxf>
      <font>
        <color theme="7" tint="0.59996337778862885"/>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33</xdr:row>
      <xdr:rowOff>19050</xdr:rowOff>
    </xdr:from>
    <xdr:to>
      <xdr:col>7</xdr:col>
      <xdr:colOff>50918</xdr:colOff>
      <xdr:row>37</xdr:row>
      <xdr:rowOff>46944</xdr:rowOff>
    </xdr:to>
    <xdr:pic>
      <xdr:nvPicPr>
        <xdr:cNvPr id="3" name="Picture 2">
          <a:extLst>
            <a:ext uri="{FF2B5EF4-FFF2-40B4-BE49-F238E27FC236}">
              <a16:creationId xmlns:a16="http://schemas.microsoft.com/office/drawing/2014/main" id="{902BF225-27B1-3FEB-BA69-E05E5A34E36A}"/>
            </a:ext>
          </a:extLst>
        </xdr:cNvPr>
        <xdr:cNvPicPr>
          <a:picLocks noChangeAspect="1"/>
        </xdr:cNvPicPr>
      </xdr:nvPicPr>
      <xdr:blipFill>
        <a:blip xmlns:r="http://schemas.openxmlformats.org/officeDocument/2006/relationships" r:embed="rId1"/>
        <a:stretch>
          <a:fillRect/>
        </a:stretch>
      </xdr:blipFill>
      <xdr:spPr>
        <a:xfrm>
          <a:off x="247650" y="7858125"/>
          <a:ext cx="2822693" cy="93276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D05-DC7F-46DB-9677-F959FD7B2171}">
  <sheetPr codeName="Sheet1">
    <tabColor theme="1"/>
    <pageSetUpPr fitToPage="1"/>
  </sheetPr>
  <dimension ref="A1:CF2964"/>
  <sheetViews>
    <sheetView showGridLines="0" showRowColHeaders="0" tabSelected="1" workbookViewId="0">
      <selection activeCell="A5" sqref="A5"/>
    </sheetView>
  </sheetViews>
  <sheetFormatPr defaultRowHeight="12.75" x14ac:dyDescent="0.2"/>
  <cols>
    <col min="1" max="1" width="3.7109375" customWidth="1"/>
    <col min="2" max="2" width="7.7109375" customWidth="1"/>
    <col min="3" max="3" width="5.85546875" customWidth="1"/>
    <col min="4" max="4" width="8.5703125" customWidth="1"/>
    <col min="5" max="5" width="5" customWidth="1"/>
    <col min="6" max="6" width="0.85546875" customWidth="1"/>
    <col min="7" max="7" width="13.5703125" customWidth="1"/>
    <col min="8" max="8" width="4.5703125" customWidth="1"/>
    <col min="9" max="10" width="6.7109375" customWidth="1"/>
    <col min="11" max="11" width="23.5703125" customWidth="1"/>
    <col min="12" max="12" width="3.7109375" customWidth="1"/>
    <col min="13" max="13" width="6.7109375" customWidth="1"/>
    <col min="14" max="14" width="13.140625" customWidth="1"/>
    <col min="15" max="15" width="9.5703125" customWidth="1"/>
    <col min="16" max="16" width="2.7109375" customWidth="1"/>
    <col min="17" max="17" width="6.7109375" customWidth="1"/>
    <col min="18" max="18" width="7.5703125" customWidth="1"/>
    <col min="19" max="19" width="2.7109375" customWidth="1"/>
    <col min="20" max="20" width="9.7109375" customWidth="1"/>
    <col min="21" max="21" width="2.7109375" customWidth="1"/>
    <col min="22" max="22" width="9.7109375" customWidth="1"/>
    <col min="23" max="23" width="2.7109375" customWidth="1"/>
    <col min="24" max="24" width="9.7109375" customWidth="1"/>
    <col min="25" max="25" width="3.28515625" customWidth="1"/>
    <col min="26" max="26" width="3.140625" customWidth="1"/>
    <col min="27" max="27" width="3.140625" hidden="1" customWidth="1"/>
    <col min="28" max="28" width="15.7109375" hidden="1" customWidth="1"/>
    <col min="29" max="33" width="10.7109375" hidden="1" customWidth="1"/>
    <col min="34" max="35" width="10.85546875" hidden="1" customWidth="1"/>
    <col min="36" max="36" width="9.28515625" hidden="1" customWidth="1"/>
    <col min="37" max="37" width="18" hidden="1" customWidth="1"/>
    <col min="38" max="38" width="19.28515625" hidden="1" customWidth="1"/>
    <col min="39" max="40" width="6.28515625" hidden="1" customWidth="1"/>
    <col min="41" max="48" width="9.140625" hidden="1" customWidth="1"/>
    <col min="49" max="56" width="9.5703125" hidden="1" customWidth="1"/>
    <col min="57" max="71" width="9.140625" hidden="1" customWidth="1"/>
    <col min="72" max="72" width="12.85546875" hidden="1" customWidth="1"/>
    <col min="73" max="84" width="9.140625" hidden="1" customWidth="1"/>
  </cols>
  <sheetData>
    <row r="1" spans="1:47" ht="33.75" customHeight="1" x14ac:dyDescent="0.2">
      <c r="A1" s="4"/>
      <c r="B1" s="4"/>
      <c r="C1" s="4"/>
      <c r="D1" s="4"/>
      <c r="E1" s="4"/>
      <c r="F1" s="4" t="s">
        <v>1</v>
      </c>
      <c r="G1" s="4"/>
      <c r="H1" s="4"/>
      <c r="I1" s="4"/>
      <c r="J1" s="4" t="s">
        <v>2</v>
      </c>
      <c r="K1" s="5" t="s">
        <v>3</v>
      </c>
      <c r="L1" s="4"/>
      <c r="M1" s="4"/>
      <c r="N1" s="4"/>
      <c r="O1" s="6"/>
      <c r="P1" s="7" t="s">
        <v>4</v>
      </c>
      <c r="Q1" s="8"/>
      <c r="R1" s="8"/>
      <c r="S1" s="9" t="s">
        <v>5</v>
      </c>
      <c r="T1" s="9"/>
      <c r="U1" s="9"/>
      <c r="V1" s="9"/>
      <c r="W1" s="9"/>
      <c r="X1" s="9"/>
      <c r="Y1" s="10"/>
      <c r="AB1" s="3"/>
      <c r="AC1" s="3"/>
      <c r="AD1" s="3"/>
      <c r="AG1" s="11"/>
      <c r="AH1" s="3"/>
      <c r="AI1" s="3"/>
      <c r="AJ1" s="3"/>
      <c r="AK1" s="3"/>
      <c r="AL1" s="3"/>
      <c r="AM1" s="3"/>
      <c r="AN1" s="3"/>
      <c r="AO1" s="3"/>
    </row>
    <row r="2" spans="1:47" x14ac:dyDescent="0.2">
      <c r="A2" s="12"/>
      <c r="B2" s="13"/>
      <c r="C2" s="13"/>
      <c r="D2" s="13"/>
      <c r="E2" s="13"/>
      <c r="F2" s="13"/>
      <c r="G2" s="13"/>
      <c r="H2" s="13"/>
      <c r="I2" s="13"/>
      <c r="J2" s="13"/>
      <c r="K2" s="14"/>
      <c r="L2" s="15"/>
      <c r="M2" s="13"/>
      <c r="N2" s="13"/>
      <c r="O2" s="13"/>
      <c r="P2" s="13"/>
      <c r="Q2" s="13"/>
      <c r="R2" s="13"/>
      <c r="S2" s="13"/>
      <c r="T2" s="16"/>
      <c r="U2" s="13"/>
      <c r="V2" s="16"/>
      <c r="W2" s="13"/>
      <c r="X2" s="16"/>
      <c r="Y2" s="17"/>
      <c r="AB2" s="1" t="s">
        <v>6</v>
      </c>
      <c r="AC2" s="18" t="s">
        <v>0</v>
      </c>
      <c r="AD2" s="3"/>
      <c r="AE2" s="19"/>
      <c r="AF2" s="3"/>
      <c r="AG2" s="3"/>
      <c r="AH2" s="3"/>
      <c r="AI2" s="3"/>
      <c r="AJ2" s="3"/>
      <c r="AK2" s="3"/>
      <c r="AL2" s="3"/>
      <c r="AM2" s="3"/>
      <c r="AN2" s="3"/>
      <c r="AO2" s="3"/>
    </row>
    <row r="3" spans="1:47" ht="14.25" x14ac:dyDescent="0.2">
      <c r="A3" s="20"/>
      <c r="B3" s="21" t="s">
        <v>7</v>
      </c>
      <c r="C3" s="21"/>
      <c r="D3" s="21"/>
      <c r="E3" s="21"/>
      <c r="F3" s="21"/>
      <c r="G3" s="21"/>
      <c r="H3" s="21"/>
      <c r="I3" s="21"/>
      <c r="J3" s="21"/>
      <c r="K3" s="22"/>
      <c r="L3" s="23"/>
      <c r="M3" s="21" t="s">
        <v>8</v>
      </c>
      <c r="N3" s="21"/>
      <c r="O3" s="21"/>
      <c r="P3" s="21"/>
      <c r="Q3" s="21"/>
      <c r="R3" s="21"/>
      <c r="S3" s="21"/>
      <c r="T3" s="21"/>
      <c r="U3" s="21"/>
      <c r="V3" s="21"/>
      <c r="W3" s="21"/>
      <c r="X3" s="21"/>
      <c r="Y3" s="24"/>
      <c r="AB3" s="1" t="s">
        <v>9</v>
      </c>
      <c r="AC3" s="25" t="s">
        <v>10</v>
      </c>
      <c r="AD3" s="3"/>
      <c r="AE3" s="19"/>
      <c r="AF3" s="3"/>
      <c r="AG3" s="3"/>
      <c r="AH3" s="3"/>
      <c r="AI3" s="3"/>
      <c r="AJ3" s="3"/>
      <c r="AK3" s="3"/>
      <c r="AL3" s="3"/>
      <c r="AM3" s="3"/>
      <c r="AN3" s="3"/>
      <c r="AO3" s="3"/>
    </row>
    <row r="4" spans="1:47" ht="13.5" thickBot="1" x14ac:dyDescent="0.25">
      <c r="A4" s="26"/>
      <c r="B4" s="27"/>
      <c r="C4" s="27"/>
      <c r="D4" s="27"/>
      <c r="E4" s="27"/>
      <c r="F4" s="27"/>
      <c r="G4" s="27"/>
      <c r="H4" s="27"/>
      <c r="I4" s="27"/>
      <c r="J4" s="27"/>
      <c r="K4" s="28"/>
      <c r="L4" s="29"/>
      <c r="M4" s="27"/>
      <c r="N4" s="27"/>
      <c r="O4" s="27"/>
      <c r="P4" s="27"/>
      <c r="Q4" s="27"/>
      <c r="R4" s="27"/>
      <c r="S4" s="27"/>
      <c r="T4" s="30"/>
      <c r="U4" s="27"/>
      <c r="V4" s="30"/>
      <c r="W4" s="27"/>
      <c r="X4" s="30"/>
      <c r="Y4" s="31"/>
      <c r="AB4" s="1" t="s">
        <v>11</v>
      </c>
      <c r="AC4" s="32" t="s">
        <v>12</v>
      </c>
      <c r="AD4" s="3"/>
      <c r="AE4" s="3"/>
      <c r="AF4" s="3" t="s">
        <v>13</v>
      </c>
      <c r="AG4" s="3" t="s">
        <v>14</v>
      </c>
      <c r="AH4" s="3" t="s">
        <v>15</v>
      </c>
      <c r="AI4" s="3"/>
      <c r="AJ4" s="3"/>
      <c r="AK4" s="3"/>
      <c r="AL4" s="3" t="s">
        <v>16</v>
      </c>
      <c r="AM4" s="3"/>
      <c r="AN4" s="3"/>
      <c r="AO4" s="3"/>
    </row>
    <row r="5" spans="1:47" ht="21.75" customHeight="1" thickBot="1" x14ac:dyDescent="0.25">
      <c r="A5" s="33"/>
      <c r="B5" s="34"/>
      <c r="C5" s="35" t="s">
        <v>17</v>
      </c>
      <c r="D5" s="34"/>
      <c r="E5" s="34"/>
      <c r="F5" s="34"/>
      <c r="G5" s="34"/>
      <c r="H5" s="34"/>
      <c r="I5" s="34"/>
      <c r="J5" s="34"/>
      <c r="K5" s="36"/>
      <c r="L5" s="33"/>
      <c r="M5" s="37"/>
      <c r="N5" s="38"/>
      <c r="O5" s="38"/>
      <c r="P5" s="34"/>
      <c r="Q5" s="38"/>
      <c r="R5" s="38"/>
      <c r="S5" s="34"/>
      <c r="T5" s="39"/>
      <c r="U5" s="34"/>
      <c r="V5" s="39"/>
      <c r="W5" s="34"/>
      <c r="X5" s="39"/>
      <c r="Y5" s="36"/>
      <c r="AB5" s="3"/>
      <c r="AC5" s="3"/>
      <c r="AD5" s="3"/>
      <c r="AE5" s="40" t="s">
        <v>18</v>
      </c>
      <c r="AF5" s="41">
        <f>AG5</f>
        <v>7.0000000000000007E-2</v>
      </c>
      <c r="AG5" s="41">
        <v>7.0000000000000007E-2</v>
      </c>
      <c r="AH5" s="41">
        <v>7.0000000000000007E-2</v>
      </c>
      <c r="AI5" s="3"/>
      <c r="AJ5" s="3"/>
      <c r="AK5" s="3"/>
      <c r="AL5" s="42" t="s">
        <v>19</v>
      </c>
      <c r="AM5" s="43" t="s">
        <v>20</v>
      </c>
      <c r="AN5" s="44"/>
      <c r="AO5" s="44"/>
      <c r="AP5" s="3"/>
    </row>
    <row r="6" spans="1:47" s="55" customFormat="1" ht="18.75" customHeight="1" thickBot="1" x14ac:dyDescent="0.25">
      <c r="A6" s="45"/>
      <c r="B6" s="46" t="s">
        <v>21</v>
      </c>
      <c r="C6" s="38"/>
      <c r="D6" s="38"/>
      <c r="E6" s="38"/>
      <c r="F6" s="38"/>
      <c r="G6" s="38"/>
      <c r="H6" s="38"/>
      <c r="I6" s="38"/>
      <c r="J6" s="38"/>
      <c r="K6" s="47"/>
      <c r="L6" s="45"/>
      <c r="M6" s="46" t="s">
        <v>22</v>
      </c>
      <c r="N6" s="48"/>
      <c r="O6" s="49"/>
      <c r="P6" s="50"/>
      <c r="Q6" s="51" t="s">
        <v>23</v>
      </c>
      <c r="R6" s="52"/>
      <c r="S6" s="38"/>
      <c r="T6" s="53"/>
      <c r="U6" s="38"/>
      <c r="V6" s="38"/>
      <c r="W6" s="38"/>
      <c r="X6" s="54" t="str">
        <f>IF(X8=0," ",IF(X8&gt;=V8,"IO period must be less than loan term"," "))</f>
        <v xml:space="preserve"> </v>
      </c>
      <c r="Y6" s="47"/>
      <c r="AB6" s="56"/>
      <c r="AC6" s="56"/>
      <c r="AD6" s="56"/>
      <c r="AE6" s="40" t="s">
        <v>24</v>
      </c>
      <c r="AF6" s="41">
        <v>0.01</v>
      </c>
      <c r="AG6" s="41">
        <v>0.02</v>
      </c>
      <c r="AH6" s="41">
        <v>0.02</v>
      </c>
      <c r="AI6" s="56" t="s">
        <v>25</v>
      </c>
      <c r="AJ6" s="56"/>
      <c r="AK6" s="56"/>
      <c r="AL6" s="42" t="s">
        <v>26</v>
      </c>
      <c r="AM6" s="43" t="s">
        <v>27</v>
      </c>
      <c r="AN6" s="57"/>
      <c r="AO6" s="57"/>
      <c r="AP6" s="56"/>
    </row>
    <row r="7" spans="1:47" ht="18.75" customHeight="1" x14ac:dyDescent="0.2">
      <c r="A7" s="58"/>
      <c r="B7" s="59" t="s">
        <v>28</v>
      </c>
      <c r="C7" s="38"/>
      <c r="D7" s="38"/>
      <c r="E7" s="38"/>
      <c r="F7" s="38"/>
      <c r="G7" s="38"/>
      <c r="H7" s="38"/>
      <c r="I7" s="60"/>
      <c r="J7" s="60"/>
      <c r="K7" s="61"/>
      <c r="L7" s="58"/>
      <c r="M7" s="59" t="s">
        <v>29</v>
      </c>
      <c r="N7" s="38"/>
      <c r="O7" s="49"/>
      <c r="P7" s="50"/>
      <c r="Q7" s="62"/>
      <c r="R7" s="62"/>
      <c r="S7" s="38"/>
      <c r="T7" s="63" t="s">
        <v>30</v>
      </c>
      <c r="U7" s="38"/>
      <c r="V7" s="63" t="s">
        <v>31</v>
      </c>
      <c r="W7" s="38"/>
      <c r="X7" s="63" t="s">
        <v>32</v>
      </c>
      <c r="Y7" s="61"/>
      <c r="AB7" s="64" t="s">
        <v>33</v>
      </c>
      <c r="AC7" s="64"/>
      <c r="AD7" s="64"/>
      <c r="AF7" s="64"/>
      <c r="AG7" s="57" t="s">
        <v>34</v>
      </c>
      <c r="AH7" s="56"/>
      <c r="AI7" s="56" t="s">
        <v>35</v>
      </c>
      <c r="AJ7" s="56"/>
      <c r="AK7" s="56"/>
      <c r="AL7" s="42" t="s">
        <v>36</v>
      </c>
      <c r="AM7" s="43" t="s">
        <v>37</v>
      </c>
      <c r="AN7" s="44"/>
      <c r="AO7" s="44"/>
      <c r="AP7" s="3"/>
    </row>
    <row r="8" spans="1:47" ht="18.75" customHeight="1" x14ac:dyDescent="0.2">
      <c r="A8" s="58"/>
      <c r="B8" s="53" t="s">
        <v>38</v>
      </c>
      <c r="C8" s="38"/>
      <c r="D8" s="38"/>
      <c r="E8" s="38"/>
      <c r="F8" s="38"/>
      <c r="G8" s="38"/>
      <c r="H8" s="38"/>
      <c r="I8" s="38"/>
      <c r="J8" s="38"/>
      <c r="K8" s="61"/>
      <c r="L8" s="58"/>
      <c r="M8" s="59" t="str">
        <f>F1 &amp; " Loan Amount"</f>
        <v>ThinkTank Loan Amount</v>
      </c>
      <c r="N8" s="49"/>
      <c r="O8" s="49"/>
      <c r="P8" s="50"/>
      <c r="Q8" s="60"/>
      <c r="R8" s="60"/>
      <c r="S8" s="50"/>
      <c r="T8" s="65"/>
      <c r="U8" s="50"/>
      <c r="V8" s="66"/>
      <c r="W8" s="50"/>
      <c r="X8" s="66"/>
      <c r="Y8" s="61"/>
      <c r="AB8" s="67">
        <f>Q8*T8</f>
        <v>0</v>
      </c>
      <c r="AC8" s="67"/>
      <c r="AD8" s="67"/>
      <c r="AF8" s="67"/>
      <c r="AG8" s="68">
        <f>IF(V8=0,0,IF(Q7="Resi Easy Refi",PMT(MAX(T8+AF6,$AF$5)/12,(V8-X8)*12,-Q8,0,0)*12,PMT(MAX(T8+AG6,$AG$5)/12,(V8-X8)*12,-Q8,0,0)*12))</f>
        <v>0</v>
      </c>
      <c r="AH8" s="67"/>
      <c r="AI8" s="56"/>
      <c r="AJ8" s="56"/>
      <c r="AK8" s="56"/>
      <c r="AL8" s="42" t="s">
        <v>39</v>
      </c>
      <c r="AM8" s="43" t="s">
        <v>37</v>
      </c>
      <c r="AN8" s="44"/>
      <c r="AO8" s="44"/>
      <c r="AP8" s="3"/>
    </row>
    <row r="9" spans="1:47" ht="18.75" customHeight="1" x14ac:dyDescent="0.2">
      <c r="A9" s="58"/>
      <c r="B9" s="59" t="s">
        <v>40</v>
      </c>
      <c r="C9" s="38"/>
      <c r="D9" s="38"/>
      <c r="E9" s="38"/>
      <c r="F9" s="38"/>
      <c r="G9" s="38"/>
      <c r="H9" s="38"/>
      <c r="I9" s="60"/>
      <c r="J9" s="60"/>
      <c r="K9" s="61"/>
      <c r="L9" s="58"/>
      <c r="M9" s="53" t="s">
        <v>41</v>
      </c>
      <c r="N9" s="38"/>
      <c r="O9" s="38"/>
      <c r="P9" s="38"/>
      <c r="Q9" s="38"/>
      <c r="R9" s="38"/>
      <c r="S9" s="38"/>
      <c r="T9" s="38"/>
      <c r="U9" s="38"/>
      <c r="V9" s="69"/>
      <c r="W9" s="38"/>
      <c r="X9" s="69"/>
      <c r="Y9" s="61"/>
      <c r="AB9" s="56"/>
      <c r="AC9" s="56"/>
      <c r="AD9" s="56"/>
      <c r="AE9" s="56"/>
      <c r="AF9" s="56"/>
      <c r="AG9" s="67"/>
      <c r="AH9" s="67"/>
      <c r="AI9" s="56"/>
      <c r="AJ9" s="56"/>
      <c r="AK9" s="56"/>
      <c r="AL9" s="42" t="s">
        <v>42</v>
      </c>
      <c r="AM9" s="43" t="s">
        <v>37</v>
      </c>
      <c r="AN9" s="44"/>
      <c r="AO9" s="44"/>
      <c r="AP9" s="3"/>
    </row>
    <row r="10" spans="1:47" ht="18.75" customHeight="1" x14ac:dyDescent="0.2">
      <c r="A10" s="58"/>
      <c r="B10" s="59" t="s">
        <v>43</v>
      </c>
      <c r="C10" s="38"/>
      <c r="D10" s="38"/>
      <c r="E10" s="38"/>
      <c r="F10" s="38"/>
      <c r="G10" s="38"/>
      <c r="H10" s="38"/>
      <c r="I10" s="60"/>
      <c r="J10" s="60"/>
      <c r="K10" s="61"/>
      <c r="L10" s="58"/>
      <c r="M10" s="53"/>
      <c r="N10" s="59" t="s">
        <v>44</v>
      </c>
      <c r="O10" s="38"/>
      <c r="P10" s="38"/>
      <c r="Q10" s="70" t="s">
        <v>45</v>
      </c>
      <c r="R10" s="70"/>
      <c r="S10" s="38"/>
      <c r="T10" s="63" t="s">
        <v>30</v>
      </c>
      <c r="U10" s="38"/>
      <c r="V10" s="63" t="s">
        <v>46</v>
      </c>
      <c r="W10" s="38"/>
      <c r="X10" s="63" t="s">
        <v>47</v>
      </c>
      <c r="Y10" s="61"/>
      <c r="AB10" s="71" t="s">
        <v>33</v>
      </c>
      <c r="AC10" s="71" t="s">
        <v>48</v>
      </c>
      <c r="AD10" s="71" t="s">
        <v>49</v>
      </c>
      <c r="AE10" s="71" t="str">
        <f>TEXT(AG6,"0.0%")&amp;" Stress"</f>
        <v>2.0% Stress</v>
      </c>
      <c r="AF10" s="71" t="str">
        <f>TEXT(AH6,"0.0%")&amp;" Stress"</f>
        <v>2.0% Stress</v>
      </c>
      <c r="AG10" s="71" t="s">
        <v>34</v>
      </c>
      <c r="AH10" s="71" t="s">
        <v>50</v>
      </c>
      <c r="AI10" s="71" t="s">
        <v>51</v>
      </c>
      <c r="AJ10" s="72" t="s">
        <v>52</v>
      </c>
      <c r="AK10" s="57"/>
      <c r="AL10" s="42" t="s">
        <v>53</v>
      </c>
      <c r="AM10" s="43" t="s">
        <v>37</v>
      </c>
      <c r="AN10" s="73" t="s">
        <v>54</v>
      </c>
      <c r="AO10" s="73"/>
      <c r="AP10" s="73" t="s">
        <v>27</v>
      </c>
      <c r="AQ10" s="73" t="s">
        <v>20</v>
      </c>
      <c r="AR10" s="73" t="s">
        <v>55</v>
      </c>
      <c r="AS10" s="73" t="s">
        <v>56</v>
      </c>
      <c r="AT10" s="73" t="s">
        <v>57</v>
      </c>
      <c r="AU10" s="73" t="s">
        <v>37</v>
      </c>
    </row>
    <row r="11" spans="1:47" ht="18.75" customHeight="1" x14ac:dyDescent="0.2">
      <c r="A11" s="58"/>
      <c r="B11" s="59" t="s">
        <v>58</v>
      </c>
      <c r="C11" s="38"/>
      <c r="D11" s="38"/>
      <c r="E11" s="38"/>
      <c r="F11" s="38"/>
      <c r="G11" s="38"/>
      <c r="H11" s="38"/>
      <c r="I11" s="60"/>
      <c r="J11" s="60"/>
      <c r="K11" s="61"/>
      <c r="L11" s="58"/>
      <c r="M11" s="63">
        <v>1</v>
      </c>
      <c r="N11" s="74"/>
      <c r="O11" s="75"/>
      <c r="P11" s="38"/>
      <c r="Q11" s="60"/>
      <c r="R11" s="76"/>
      <c r="S11" s="38"/>
      <c r="T11" s="65"/>
      <c r="U11" s="38"/>
      <c r="V11" s="66"/>
      <c r="W11" s="38"/>
      <c r="X11" s="77"/>
      <c r="Y11" s="61"/>
      <c r="AB11" s="67">
        <f>Q11*T11</f>
        <v>0</v>
      </c>
      <c r="AC11" s="67">
        <f>X11*12</f>
        <v>0</v>
      </c>
      <c r="AD11" s="67">
        <f>MAX(AB11:AC11)</f>
        <v>0</v>
      </c>
      <c r="AE11" s="67">
        <f t="shared" ref="AE11:AE21" si="0">Q11*AG$6</f>
        <v>0</v>
      </c>
      <c r="AF11" s="67">
        <f>Q11*$AH$6</f>
        <v>0</v>
      </c>
      <c r="AG11" s="78">
        <f>IF(N11=0,0,IF(Q11=0,0,IF(T11=0,0,HLOOKUP(AN11,AP$10:AU$21,AO11,FALSE))))</f>
        <v>0</v>
      </c>
      <c r="AH11" s="67">
        <f t="shared" ref="AH11:AH21" si="1">IF(V11=0,PMT(T11/12,324,-Q11,0,0)*12,PMT(T11/12,V11*12,-Q11,0,0)*12)</f>
        <v>0</v>
      </c>
      <c r="AI11" s="67">
        <f t="shared" ref="AI11:AI21" si="2">IF(V11=0,PMT(T11/12,60,-Q11,0,0)*12,PMT(T11/12,V11*12,-Q11,0,0)*12)</f>
        <v>0</v>
      </c>
      <c r="AJ11" s="67">
        <f t="shared" ref="AJ11:AJ21" si="3">PMT(T11/12,60,-Q11,Q11*0.4,0)*12</f>
        <v>0</v>
      </c>
      <c r="AK11" s="67"/>
      <c r="AL11" s="42" t="s">
        <v>52</v>
      </c>
      <c r="AM11" s="43" t="s">
        <v>57</v>
      </c>
      <c r="AN11" s="79">
        <f t="shared" ref="AN11:AN21" si="4">IF(N11=0,0,VLOOKUP(N11,AL$5:AM$13,2,FALSE))</f>
        <v>0</v>
      </c>
      <c r="AO11" s="44">
        <v>2</v>
      </c>
      <c r="AP11" s="67">
        <f t="shared" ref="AP11:AP21" si="5">MAX(AB11,AC11)+AE11</f>
        <v>0</v>
      </c>
      <c r="AQ11" s="67">
        <f t="shared" ref="AQ11:AQ21" si="6">MAX(AC11,AH11)+AE11</f>
        <v>0</v>
      </c>
      <c r="AR11" s="67">
        <f t="shared" ref="AR11:AR21" si="7">MAX(AC11,AI11)+AE11</f>
        <v>0</v>
      </c>
      <c r="AS11" s="67">
        <f t="shared" ref="AS11:AS21" si="8">MAX(AC11,AI11)</f>
        <v>0</v>
      </c>
      <c r="AT11" s="67">
        <f t="shared" ref="AT11:AT21" si="9">MAX(AC11,AJ11)</f>
        <v>0</v>
      </c>
      <c r="AU11" s="67">
        <f>MAX(AB11,AC11)+AF11</f>
        <v>0</v>
      </c>
    </row>
    <row r="12" spans="1:47" ht="18.75" customHeight="1" x14ac:dyDescent="0.2">
      <c r="A12" s="58"/>
      <c r="B12" s="80" t="s">
        <v>59</v>
      </c>
      <c r="C12" s="38"/>
      <c r="D12" s="38"/>
      <c r="E12" s="38"/>
      <c r="F12" s="38"/>
      <c r="G12" s="38"/>
      <c r="H12" s="38"/>
      <c r="I12" s="60"/>
      <c r="J12" s="60"/>
      <c r="K12" s="61"/>
      <c r="L12" s="58"/>
      <c r="M12" s="63">
        <v>2</v>
      </c>
      <c r="N12" s="74"/>
      <c r="O12" s="75"/>
      <c r="P12" s="38"/>
      <c r="Q12" s="60"/>
      <c r="R12" s="76"/>
      <c r="S12" s="38"/>
      <c r="T12" s="65"/>
      <c r="U12" s="38"/>
      <c r="V12" s="66"/>
      <c r="W12" s="38"/>
      <c r="X12" s="77"/>
      <c r="Y12" s="61"/>
      <c r="AB12" s="67">
        <f>Q12*T12</f>
        <v>0</v>
      </c>
      <c r="AC12" s="67">
        <f>X12*12</f>
        <v>0</v>
      </c>
      <c r="AD12" s="67">
        <f t="shared" ref="AD12:AD21" si="10">MAX(AB12:AC12)</f>
        <v>0</v>
      </c>
      <c r="AE12" s="67">
        <f t="shared" si="0"/>
        <v>0</v>
      </c>
      <c r="AF12" s="67">
        <f t="shared" ref="AF12:AF21" si="11">Q12*$AH$6</f>
        <v>0</v>
      </c>
      <c r="AG12" s="78">
        <f t="shared" ref="AG12:AG21" si="12">IF(N12=0,0,IF(Q12=0,0,IF(T12=0,0,HLOOKUP(AN12,AP$10:AU$21,AO12,FALSE))))</f>
        <v>0</v>
      </c>
      <c r="AH12" s="67">
        <f t="shared" si="1"/>
        <v>0</v>
      </c>
      <c r="AI12" s="67">
        <f t="shared" si="2"/>
        <v>0</v>
      </c>
      <c r="AJ12" s="67">
        <f t="shared" si="3"/>
        <v>0</v>
      </c>
      <c r="AK12" s="67"/>
      <c r="AL12" s="42" t="s">
        <v>60</v>
      </c>
      <c r="AM12" s="43" t="s">
        <v>55</v>
      </c>
      <c r="AN12" s="79">
        <f t="shared" si="4"/>
        <v>0</v>
      </c>
      <c r="AO12" s="44">
        <v>3</v>
      </c>
      <c r="AP12" s="67">
        <f t="shared" si="5"/>
        <v>0</v>
      </c>
      <c r="AQ12" s="67">
        <f t="shared" si="6"/>
        <v>0</v>
      </c>
      <c r="AR12" s="67">
        <f t="shared" si="7"/>
        <v>0</v>
      </c>
      <c r="AS12" s="67">
        <f t="shared" si="8"/>
        <v>0</v>
      </c>
      <c r="AT12" s="67">
        <f t="shared" si="9"/>
        <v>0</v>
      </c>
      <c r="AU12" s="67">
        <f t="shared" ref="AU12:AU21" si="13">MAX(AB12,AC12)+AF12</f>
        <v>0</v>
      </c>
    </row>
    <row r="13" spans="1:47" ht="18.75" customHeight="1" x14ac:dyDescent="0.2">
      <c r="A13" s="58"/>
      <c r="B13" s="80" t="s">
        <v>61</v>
      </c>
      <c r="C13" s="38"/>
      <c r="D13" s="38"/>
      <c r="E13" s="38"/>
      <c r="F13" s="38"/>
      <c r="G13" s="38"/>
      <c r="H13" s="38"/>
      <c r="I13" s="60"/>
      <c r="J13" s="60"/>
      <c r="K13" s="61"/>
      <c r="L13" s="58"/>
      <c r="M13" s="63">
        <v>3</v>
      </c>
      <c r="N13" s="74"/>
      <c r="O13" s="75"/>
      <c r="P13" s="38"/>
      <c r="Q13" s="60"/>
      <c r="R13" s="76"/>
      <c r="S13" s="38"/>
      <c r="T13" s="65"/>
      <c r="U13" s="38"/>
      <c r="V13" s="66"/>
      <c r="W13" s="38"/>
      <c r="X13" s="77"/>
      <c r="Y13" s="61"/>
      <c r="AB13" s="67">
        <f>Q13*T13</f>
        <v>0</v>
      </c>
      <c r="AC13" s="67">
        <f>X13*12</f>
        <v>0</v>
      </c>
      <c r="AD13" s="67">
        <f t="shared" si="10"/>
        <v>0</v>
      </c>
      <c r="AE13" s="67">
        <f t="shared" si="0"/>
        <v>0</v>
      </c>
      <c r="AF13" s="67">
        <f t="shared" si="11"/>
        <v>0</v>
      </c>
      <c r="AG13" s="78">
        <f t="shared" si="12"/>
        <v>0</v>
      </c>
      <c r="AH13" s="67">
        <f t="shared" si="1"/>
        <v>0</v>
      </c>
      <c r="AI13" s="67">
        <f t="shared" si="2"/>
        <v>0</v>
      </c>
      <c r="AJ13" s="67">
        <f t="shared" si="3"/>
        <v>0</v>
      </c>
      <c r="AK13" s="67"/>
      <c r="AL13" s="42" t="s">
        <v>62</v>
      </c>
      <c r="AM13" s="43" t="s">
        <v>56</v>
      </c>
      <c r="AN13" s="79">
        <f t="shared" si="4"/>
        <v>0</v>
      </c>
      <c r="AO13" s="44">
        <v>4</v>
      </c>
      <c r="AP13" s="67">
        <f t="shared" si="5"/>
        <v>0</v>
      </c>
      <c r="AQ13" s="67">
        <f t="shared" si="6"/>
        <v>0</v>
      </c>
      <c r="AR13" s="67">
        <f t="shared" si="7"/>
        <v>0</v>
      </c>
      <c r="AS13" s="67">
        <f t="shared" si="8"/>
        <v>0</v>
      </c>
      <c r="AT13" s="67">
        <f t="shared" si="9"/>
        <v>0</v>
      </c>
      <c r="AU13" s="67">
        <f t="shared" si="13"/>
        <v>0</v>
      </c>
    </row>
    <row r="14" spans="1:47" ht="18.75" customHeight="1" x14ac:dyDescent="0.2">
      <c r="A14" s="58"/>
      <c r="B14" s="80" t="s">
        <v>63</v>
      </c>
      <c r="C14" s="38"/>
      <c r="D14" s="81"/>
      <c r="E14" s="81"/>
      <c r="F14" s="81"/>
      <c r="G14" s="81"/>
      <c r="H14" s="38"/>
      <c r="I14" s="60"/>
      <c r="J14" s="60"/>
      <c r="K14" s="61"/>
      <c r="L14" s="58"/>
      <c r="M14" s="63">
        <v>4</v>
      </c>
      <c r="N14" s="74"/>
      <c r="O14" s="75"/>
      <c r="P14" s="38"/>
      <c r="Q14" s="60"/>
      <c r="R14" s="76"/>
      <c r="S14" s="38"/>
      <c r="T14" s="65"/>
      <c r="U14" s="38"/>
      <c r="V14" s="66"/>
      <c r="W14" s="38"/>
      <c r="X14" s="77"/>
      <c r="Y14" s="61"/>
      <c r="AB14" s="67">
        <f>Q14*T14</f>
        <v>0</v>
      </c>
      <c r="AC14" s="67">
        <f>X14*12</f>
        <v>0</v>
      </c>
      <c r="AD14" s="67">
        <f t="shared" si="10"/>
        <v>0</v>
      </c>
      <c r="AE14" s="67">
        <f t="shared" si="0"/>
        <v>0</v>
      </c>
      <c r="AF14" s="67">
        <f t="shared" si="11"/>
        <v>0</v>
      </c>
      <c r="AG14" s="78">
        <f t="shared" si="12"/>
        <v>0</v>
      </c>
      <c r="AH14" s="67">
        <f t="shared" si="1"/>
        <v>0</v>
      </c>
      <c r="AI14" s="67">
        <f t="shared" si="2"/>
        <v>0</v>
      </c>
      <c r="AJ14" s="67">
        <f t="shared" si="3"/>
        <v>0</v>
      </c>
      <c r="AK14" s="67"/>
      <c r="AL14" s="3"/>
      <c r="AM14" s="3"/>
      <c r="AN14" s="82">
        <f t="shared" si="4"/>
        <v>0</v>
      </c>
      <c r="AO14" s="44">
        <v>5</v>
      </c>
      <c r="AP14" s="67">
        <f t="shared" si="5"/>
        <v>0</v>
      </c>
      <c r="AQ14" s="67">
        <f t="shared" si="6"/>
        <v>0</v>
      </c>
      <c r="AR14" s="67">
        <f t="shared" si="7"/>
        <v>0</v>
      </c>
      <c r="AS14" s="67">
        <f t="shared" si="8"/>
        <v>0</v>
      </c>
      <c r="AT14" s="67">
        <f t="shared" si="9"/>
        <v>0</v>
      </c>
      <c r="AU14" s="67">
        <f t="shared" si="13"/>
        <v>0</v>
      </c>
    </row>
    <row r="15" spans="1:47" ht="18.75" customHeight="1" x14ac:dyDescent="0.2">
      <c r="A15" s="58"/>
      <c r="B15" s="80" t="s">
        <v>63</v>
      </c>
      <c r="C15" s="38"/>
      <c r="D15" s="81"/>
      <c r="E15" s="81"/>
      <c r="F15" s="81"/>
      <c r="G15" s="81"/>
      <c r="H15" s="38"/>
      <c r="I15" s="60"/>
      <c r="J15" s="60"/>
      <c r="K15" s="61"/>
      <c r="L15" s="58"/>
      <c r="M15" s="63">
        <v>5</v>
      </c>
      <c r="N15" s="74"/>
      <c r="O15" s="75"/>
      <c r="P15" s="38"/>
      <c r="Q15" s="60"/>
      <c r="R15" s="76"/>
      <c r="S15" s="38"/>
      <c r="T15" s="65"/>
      <c r="U15" s="38"/>
      <c r="V15" s="66"/>
      <c r="W15" s="38"/>
      <c r="X15" s="77"/>
      <c r="Y15" s="61"/>
      <c r="AB15" s="67">
        <f>Q15*T15</f>
        <v>0</v>
      </c>
      <c r="AC15" s="67">
        <f>X15*12</f>
        <v>0</v>
      </c>
      <c r="AD15" s="67">
        <f t="shared" si="10"/>
        <v>0</v>
      </c>
      <c r="AE15" s="67">
        <f t="shared" si="0"/>
        <v>0</v>
      </c>
      <c r="AF15" s="67">
        <f t="shared" si="11"/>
        <v>0</v>
      </c>
      <c r="AG15" s="78">
        <f t="shared" si="12"/>
        <v>0</v>
      </c>
      <c r="AH15" s="67">
        <f t="shared" si="1"/>
        <v>0</v>
      </c>
      <c r="AI15" s="67">
        <f t="shared" si="2"/>
        <v>0</v>
      </c>
      <c r="AJ15" s="67">
        <f t="shared" si="3"/>
        <v>0</v>
      </c>
      <c r="AK15" s="67"/>
      <c r="AL15" s="3"/>
      <c r="AM15" s="3"/>
      <c r="AN15" s="82">
        <f t="shared" si="4"/>
        <v>0</v>
      </c>
      <c r="AO15" s="44">
        <v>6</v>
      </c>
      <c r="AP15" s="67">
        <f t="shared" si="5"/>
        <v>0</v>
      </c>
      <c r="AQ15" s="67">
        <f t="shared" si="6"/>
        <v>0</v>
      </c>
      <c r="AR15" s="67">
        <f t="shared" si="7"/>
        <v>0</v>
      </c>
      <c r="AS15" s="67">
        <f t="shared" si="8"/>
        <v>0</v>
      </c>
      <c r="AT15" s="67">
        <f t="shared" si="9"/>
        <v>0</v>
      </c>
      <c r="AU15" s="67">
        <f t="shared" si="13"/>
        <v>0</v>
      </c>
    </row>
    <row r="16" spans="1:47" ht="18.75" customHeight="1" x14ac:dyDescent="0.2">
      <c r="A16" s="58"/>
      <c r="B16" s="53" t="s">
        <v>64</v>
      </c>
      <c r="C16" s="83"/>
      <c r="D16" s="63"/>
      <c r="E16" s="63"/>
      <c r="F16" s="63"/>
      <c r="G16" s="63"/>
      <c r="H16" s="38"/>
      <c r="I16" s="84">
        <f>SUM(I9:J15)</f>
        <v>0</v>
      </c>
      <c r="J16" s="85"/>
      <c r="K16" s="61"/>
      <c r="L16" s="58"/>
      <c r="M16" s="63">
        <v>6</v>
      </c>
      <c r="N16" s="74"/>
      <c r="O16" s="75"/>
      <c r="P16" s="38"/>
      <c r="Q16" s="60"/>
      <c r="R16" s="76"/>
      <c r="S16" s="38"/>
      <c r="T16" s="65"/>
      <c r="U16" s="38"/>
      <c r="V16" s="66"/>
      <c r="W16" s="38"/>
      <c r="X16" s="77"/>
      <c r="Y16" s="61"/>
      <c r="AB16" s="67">
        <f t="shared" ref="AB16:AB21" si="14">Q16*T16</f>
        <v>0</v>
      </c>
      <c r="AC16" s="67">
        <f t="shared" ref="AC16:AC21" si="15">X16*12</f>
        <v>0</v>
      </c>
      <c r="AD16" s="67">
        <f t="shared" si="10"/>
        <v>0</v>
      </c>
      <c r="AE16" s="67">
        <f t="shared" si="0"/>
        <v>0</v>
      </c>
      <c r="AF16" s="67">
        <f t="shared" si="11"/>
        <v>0</v>
      </c>
      <c r="AG16" s="78">
        <f t="shared" si="12"/>
        <v>0</v>
      </c>
      <c r="AH16" s="67">
        <f t="shared" si="1"/>
        <v>0</v>
      </c>
      <c r="AI16" s="67">
        <f t="shared" si="2"/>
        <v>0</v>
      </c>
      <c r="AJ16" s="67">
        <f t="shared" si="3"/>
        <v>0</v>
      </c>
      <c r="AK16" s="56"/>
      <c r="AL16" s="3"/>
      <c r="AM16" s="3"/>
      <c r="AN16" s="82">
        <f t="shared" si="4"/>
        <v>0</v>
      </c>
      <c r="AO16" s="44">
        <v>7</v>
      </c>
      <c r="AP16" s="67">
        <f t="shared" si="5"/>
        <v>0</v>
      </c>
      <c r="AQ16" s="67">
        <f t="shared" si="6"/>
        <v>0</v>
      </c>
      <c r="AR16" s="67">
        <f t="shared" si="7"/>
        <v>0</v>
      </c>
      <c r="AS16" s="67">
        <f t="shared" si="8"/>
        <v>0</v>
      </c>
      <c r="AT16" s="67">
        <f t="shared" si="9"/>
        <v>0</v>
      </c>
      <c r="AU16" s="67">
        <f t="shared" si="13"/>
        <v>0</v>
      </c>
    </row>
    <row r="17" spans="1:47" ht="18.75" customHeight="1" x14ac:dyDescent="0.2">
      <c r="A17" s="58"/>
      <c r="B17" s="37" t="s">
        <v>65</v>
      </c>
      <c r="C17" s="63"/>
      <c r="D17" s="63"/>
      <c r="E17" s="63"/>
      <c r="F17" s="63"/>
      <c r="G17" s="63"/>
      <c r="H17" s="38"/>
      <c r="I17" s="86">
        <f>I16+I7</f>
        <v>0</v>
      </c>
      <c r="J17" s="85"/>
      <c r="K17" s="61"/>
      <c r="L17" s="58"/>
      <c r="M17" s="63">
        <v>7</v>
      </c>
      <c r="N17" s="74"/>
      <c r="O17" s="75"/>
      <c r="P17" s="38"/>
      <c r="Q17" s="60"/>
      <c r="R17" s="76"/>
      <c r="S17" s="38"/>
      <c r="T17" s="65"/>
      <c r="U17" s="38"/>
      <c r="V17" s="66"/>
      <c r="W17" s="38"/>
      <c r="X17" s="77"/>
      <c r="Y17" s="61"/>
      <c r="AB17" s="67">
        <f t="shared" si="14"/>
        <v>0</v>
      </c>
      <c r="AC17" s="67">
        <f t="shared" si="15"/>
        <v>0</v>
      </c>
      <c r="AD17" s="67">
        <f t="shared" si="10"/>
        <v>0</v>
      </c>
      <c r="AE17" s="67">
        <f t="shared" si="0"/>
        <v>0</v>
      </c>
      <c r="AF17" s="67">
        <f t="shared" si="11"/>
        <v>0</v>
      </c>
      <c r="AG17" s="78">
        <f t="shared" si="12"/>
        <v>0</v>
      </c>
      <c r="AH17" s="67">
        <f t="shared" si="1"/>
        <v>0</v>
      </c>
      <c r="AI17" s="67">
        <f t="shared" si="2"/>
        <v>0</v>
      </c>
      <c r="AJ17" s="67">
        <f t="shared" si="3"/>
        <v>0</v>
      </c>
      <c r="AK17" s="56"/>
      <c r="AL17" s="3"/>
      <c r="AM17" s="3"/>
      <c r="AN17" s="82">
        <f t="shared" si="4"/>
        <v>0</v>
      </c>
      <c r="AO17" s="44">
        <v>8</v>
      </c>
      <c r="AP17" s="67">
        <f t="shared" si="5"/>
        <v>0</v>
      </c>
      <c r="AQ17" s="67">
        <f t="shared" si="6"/>
        <v>0</v>
      </c>
      <c r="AR17" s="67">
        <f t="shared" si="7"/>
        <v>0</v>
      </c>
      <c r="AS17" s="67">
        <f t="shared" si="8"/>
        <v>0</v>
      </c>
      <c r="AT17" s="67">
        <f t="shared" si="9"/>
        <v>0</v>
      </c>
      <c r="AU17" s="67">
        <f t="shared" si="13"/>
        <v>0</v>
      </c>
    </row>
    <row r="18" spans="1:47" ht="18.75" customHeight="1" x14ac:dyDescent="0.2">
      <c r="A18" s="58"/>
      <c r="B18" s="87" t="s">
        <v>66</v>
      </c>
      <c r="C18" s="63"/>
      <c r="D18" s="63"/>
      <c r="E18" s="63"/>
      <c r="F18" s="63"/>
      <c r="G18" s="63"/>
      <c r="H18" s="38"/>
      <c r="I18" s="38"/>
      <c r="J18" s="38"/>
      <c r="K18" s="61"/>
      <c r="L18" s="58"/>
      <c r="M18" s="63">
        <v>8</v>
      </c>
      <c r="N18" s="74"/>
      <c r="O18" s="75"/>
      <c r="P18" s="38"/>
      <c r="Q18" s="60"/>
      <c r="R18" s="76"/>
      <c r="S18" s="38"/>
      <c r="T18" s="65"/>
      <c r="U18" s="38"/>
      <c r="V18" s="66"/>
      <c r="W18" s="38"/>
      <c r="X18" s="77"/>
      <c r="Y18" s="61"/>
      <c r="AB18" s="67">
        <f t="shared" si="14"/>
        <v>0</v>
      </c>
      <c r="AC18" s="67">
        <f t="shared" si="15"/>
        <v>0</v>
      </c>
      <c r="AD18" s="67">
        <f t="shared" si="10"/>
        <v>0</v>
      </c>
      <c r="AE18" s="67">
        <f t="shared" si="0"/>
        <v>0</v>
      </c>
      <c r="AF18" s="67">
        <f t="shared" si="11"/>
        <v>0</v>
      </c>
      <c r="AG18" s="78">
        <f t="shared" si="12"/>
        <v>0</v>
      </c>
      <c r="AH18" s="67">
        <f t="shared" si="1"/>
        <v>0</v>
      </c>
      <c r="AI18" s="67">
        <f t="shared" si="2"/>
        <v>0</v>
      </c>
      <c r="AJ18" s="67">
        <f t="shared" si="3"/>
        <v>0</v>
      </c>
      <c r="AK18" s="56"/>
      <c r="AL18" s="3"/>
      <c r="AM18" s="3"/>
      <c r="AN18" s="82">
        <f t="shared" si="4"/>
        <v>0</v>
      </c>
      <c r="AO18" s="44">
        <v>9</v>
      </c>
      <c r="AP18" s="67">
        <f t="shared" si="5"/>
        <v>0</v>
      </c>
      <c r="AQ18" s="67">
        <f t="shared" si="6"/>
        <v>0</v>
      </c>
      <c r="AR18" s="67">
        <f t="shared" si="7"/>
        <v>0</v>
      </c>
      <c r="AS18" s="67">
        <f t="shared" si="8"/>
        <v>0</v>
      </c>
      <c r="AT18" s="67">
        <f t="shared" si="9"/>
        <v>0</v>
      </c>
      <c r="AU18" s="67">
        <f t="shared" si="13"/>
        <v>0</v>
      </c>
    </row>
    <row r="19" spans="1:47" ht="15.75" x14ac:dyDescent="0.2">
      <c r="A19" s="58"/>
      <c r="B19" s="46" t="s">
        <v>67</v>
      </c>
      <c r="C19" s="63"/>
      <c r="D19" s="63"/>
      <c r="E19" s="63"/>
      <c r="F19" s="63"/>
      <c r="G19" s="63"/>
      <c r="H19" s="38"/>
      <c r="I19" s="38"/>
      <c r="J19" s="38"/>
      <c r="K19" s="61"/>
      <c r="L19" s="58"/>
      <c r="M19" s="63">
        <v>9</v>
      </c>
      <c r="N19" s="74"/>
      <c r="O19" s="75"/>
      <c r="P19" s="38"/>
      <c r="Q19" s="60"/>
      <c r="R19" s="76"/>
      <c r="S19" s="38"/>
      <c r="T19" s="65"/>
      <c r="U19" s="38"/>
      <c r="V19" s="66"/>
      <c r="W19" s="38"/>
      <c r="X19" s="77"/>
      <c r="Y19" s="61"/>
      <c r="AB19" s="67">
        <f t="shared" si="14"/>
        <v>0</v>
      </c>
      <c r="AC19" s="67">
        <f t="shared" si="15"/>
        <v>0</v>
      </c>
      <c r="AD19" s="67">
        <f t="shared" si="10"/>
        <v>0</v>
      </c>
      <c r="AE19" s="67">
        <f t="shared" si="0"/>
        <v>0</v>
      </c>
      <c r="AF19" s="67">
        <f t="shared" si="11"/>
        <v>0</v>
      </c>
      <c r="AG19" s="78">
        <f t="shared" si="12"/>
        <v>0</v>
      </c>
      <c r="AH19" s="67">
        <f t="shared" si="1"/>
        <v>0</v>
      </c>
      <c r="AI19" s="67">
        <f t="shared" si="2"/>
        <v>0</v>
      </c>
      <c r="AJ19" s="67">
        <f t="shared" si="3"/>
        <v>0</v>
      </c>
      <c r="AK19" s="3"/>
      <c r="AL19" s="3"/>
      <c r="AM19" s="3"/>
      <c r="AN19" s="82">
        <f t="shared" si="4"/>
        <v>0</v>
      </c>
      <c r="AO19" s="44">
        <v>10</v>
      </c>
      <c r="AP19" s="67">
        <f t="shared" si="5"/>
        <v>0</v>
      </c>
      <c r="AQ19" s="67">
        <f t="shared" si="6"/>
        <v>0</v>
      </c>
      <c r="AR19" s="67">
        <f t="shared" si="7"/>
        <v>0</v>
      </c>
      <c r="AS19" s="67">
        <f t="shared" si="8"/>
        <v>0</v>
      </c>
      <c r="AT19" s="67">
        <f t="shared" si="9"/>
        <v>0</v>
      </c>
      <c r="AU19" s="67">
        <f t="shared" si="13"/>
        <v>0</v>
      </c>
    </row>
    <row r="20" spans="1:47" ht="18.75" customHeight="1" x14ac:dyDescent="0.2">
      <c r="A20" s="58"/>
      <c r="B20" s="59" t="s">
        <v>68</v>
      </c>
      <c r="C20" s="38"/>
      <c r="D20" s="38"/>
      <c r="E20" s="38"/>
      <c r="F20" s="38"/>
      <c r="G20" s="38"/>
      <c r="H20" s="38"/>
      <c r="I20" s="60"/>
      <c r="J20" s="60"/>
      <c r="K20" s="61"/>
      <c r="L20" s="58"/>
      <c r="M20" s="63">
        <v>10</v>
      </c>
      <c r="N20" s="74"/>
      <c r="O20" s="75"/>
      <c r="P20" s="38"/>
      <c r="Q20" s="60"/>
      <c r="R20" s="76"/>
      <c r="S20" s="38"/>
      <c r="T20" s="65"/>
      <c r="U20" s="38"/>
      <c r="V20" s="66"/>
      <c r="W20" s="38"/>
      <c r="X20" s="77"/>
      <c r="Y20" s="61"/>
      <c r="AB20" s="67">
        <f t="shared" si="14"/>
        <v>0</v>
      </c>
      <c r="AC20" s="67">
        <f t="shared" si="15"/>
        <v>0</v>
      </c>
      <c r="AD20" s="67">
        <f t="shared" si="10"/>
        <v>0</v>
      </c>
      <c r="AE20" s="67">
        <f t="shared" si="0"/>
        <v>0</v>
      </c>
      <c r="AF20" s="67">
        <f t="shared" si="11"/>
        <v>0</v>
      </c>
      <c r="AG20" s="78">
        <f t="shared" si="12"/>
        <v>0</v>
      </c>
      <c r="AH20" s="67">
        <f t="shared" si="1"/>
        <v>0</v>
      </c>
      <c r="AI20" s="67">
        <f t="shared" si="2"/>
        <v>0</v>
      </c>
      <c r="AJ20" s="67">
        <f t="shared" si="3"/>
        <v>0</v>
      </c>
      <c r="AK20" s="3"/>
      <c r="AL20" s="3"/>
      <c r="AM20" s="3"/>
      <c r="AN20" s="82">
        <f t="shared" si="4"/>
        <v>0</v>
      </c>
      <c r="AO20" s="44">
        <v>11</v>
      </c>
      <c r="AP20" s="67">
        <f t="shared" si="5"/>
        <v>0</v>
      </c>
      <c r="AQ20" s="67">
        <f t="shared" si="6"/>
        <v>0</v>
      </c>
      <c r="AR20" s="67">
        <f t="shared" si="7"/>
        <v>0</v>
      </c>
      <c r="AS20" s="67">
        <f t="shared" si="8"/>
        <v>0</v>
      </c>
      <c r="AT20" s="67">
        <f t="shared" si="9"/>
        <v>0</v>
      </c>
      <c r="AU20" s="67">
        <f t="shared" si="13"/>
        <v>0</v>
      </c>
    </row>
    <row r="21" spans="1:47" ht="18.75" customHeight="1" thickBot="1" x14ac:dyDescent="0.25">
      <c r="A21" s="58"/>
      <c r="B21" s="59" t="s">
        <v>69</v>
      </c>
      <c r="C21" s="38"/>
      <c r="D21" s="38"/>
      <c r="E21" s="38"/>
      <c r="F21" s="38"/>
      <c r="G21" s="38"/>
      <c r="H21" s="38"/>
      <c r="I21" s="60"/>
      <c r="J21" s="60"/>
      <c r="K21" s="61"/>
      <c r="L21" s="58"/>
      <c r="M21" s="63">
        <v>11</v>
      </c>
      <c r="N21" s="74"/>
      <c r="O21" s="75"/>
      <c r="P21" s="38"/>
      <c r="Q21" s="60"/>
      <c r="R21" s="76"/>
      <c r="S21" s="38"/>
      <c r="T21" s="65"/>
      <c r="U21" s="38"/>
      <c r="V21" s="66"/>
      <c r="W21" s="38"/>
      <c r="X21" s="77"/>
      <c r="Y21" s="61"/>
      <c r="AB21" s="67">
        <f t="shared" si="14"/>
        <v>0</v>
      </c>
      <c r="AC21" s="67">
        <f t="shared" si="15"/>
        <v>0</v>
      </c>
      <c r="AD21" s="67">
        <f t="shared" si="10"/>
        <v>0</v>
      </c>
      <c r="AE21" s="67">
        <f t="shared" si="0"/>
        <v>0</v>
      </c>
      <c r="AF21" s="67">
        <f t="shared" si="11"/>
        <v>0</v>
      </c>
      <c r="AG21" s="78">
        <f t="shared" si="12"/>
        <v>0</v>
      </c>
      <c r="AH21" s="67">
        <f t="shared" si="1"/>
        <v>0</v>
      </c>
      <c r="AI21" s="67">
        <f t="shared" si="2"/>
        <v>0</v>
      </c>
      <c r="AJ21" s="67">
        <f t="shared" si="3"/>
        <v>0</v>
      </c>
      <c r="AK21" s="3"/>
      <c r="AL21" s="3"/>
      <c r="AM21" s="3"/>
      <c r="AN21" s="82">
        <f t="shared" si="4"/>
        <v>0</v>
      </c>
      <c r="AO21" s="44">
        <v>12</v>
      </c>
      <c r="AP21" s="67">
        <f t="shared" si="5"/>
        <v>0</v>
      </c>
      <c r="AQ21" s="67">
        <f t="shared" si="6"/>
        <v>0</v>
      </c>
      <c r="AR21" s="67">
        <f t="shared" si="7"/>
        <v>0</v>
      </c>
      <c r="AS21" s="67">
        <f t="shared" si="8"/>
        <v>0</v>
      </c>
      <c r="AT21" s="67">
        <f t="shared" si="9"/>
        <v>0</v>
      </c>
      <c r="AU21" s="67">
        <f t="shared" si="13"/>
        <v>0</v>
      </c>
    </row>
    <row r="22" spans="1:47" ht="18.75" customHeight="1" thickBot="1" x14ac:dyDescent="0.3">
      <c r="A22" s="58"/>
      <c r="B22" s="80" t="s">
        <v>70</v>
      </c>
      <c r="C22" s="38"/>
      <c r="D22" s="38"/>
      <c r="E22" s="38"/>
      <c r="F22" s="38"/>
      <c r="G22" s="38"/>
      <c r="H22" s="88"/>
      <c r="I22" s="60"/>
      <c r="J22" s="60"/>
      <c r="K22" s="61"/>
      <c r="L22" s="58"/>
      <c r="M22" s="63">
        <v>12</v>
      </c>
      <c r="N22" s="89" t="s">
        <v>71</v>
      </c>
      <c r="O22" s="38"/>
      <c r="P22" s="38"/>
      <c r="Q22" s="60"/>
      <c r="R22" s="76"/>
      <c r="S22" s="38"/>
      <c r="T22" s="90" t="s">
        <v>72</v>
      </c>
      <c r="U22" s="38"/>
      <c r="V22" s="38"/>
      <c r="W22" s="38"/>
      <c r="X22" s="38"/>
      <c r="Y22" s="61"/>
      <c r="AB22" s="67">
        <f>Q22*AC22</f>
        <v>0</v>
      </c>
      <c r="AC22" s="91">
        <v>0.2</v>
      </c>
      <c r="AD22" s="67">
        <f>AB22</f>
        <v>0</v>
      </c>
      <c r="AE22" s="56"/>
      <c r="AF22" s="56"/>
      <c r="AG22" s="78">
        <f>Q22*AC23*12</f>
        <v>0</v>
      </c>
      <c r="AH22" s="92"/>
      <c r="AI22" s="3"/>
      <c r="AJ22" s="3"/>
      <c r="AK22" s="3"/>
      <c r="AL22" s="3"/>
      <c r="AM22" s="3"/>
      <c r="AN22" s="3"/>
      <c r="AO22" s="3"/>
      <c r="AP22" s="3"/>
    </row>
    <row r="23" spans="1:47" ht="18.75" customHeight="1" thickBot="1" x14ac:dyDescent="0.25">
      <c r="A23" s="58"/>
      <c r="B23" s="80" t="s">
        <v>73</v>
      </c>
      <c r="C23" s="38"/>
      <c r="D23" s="38"/>
      <c r="E23" s="38"/>
      <c r="F23" s="38"/>
      <c r="G23" s="38"/>
      <c r="H23" s="88"/>
      <c r="I23" s="60"/>
      <c r="J23" s="60"/>
      <c r="K23" s="61"/>
      <c r="L23" s="58"/>
      <c r="M23" s="93"/>
      <c r="N23" s="93"/>
      <c r="O23" s="93"/>
      <c r="P23" s="93"/>
      <c r="Q23" s="93"/>
      <c r="R23" s="93"/>
      <c r="S23" s="93"/>
      <c r="T23" s="93"/>
      <c r="U23" s="93"/>
      <c r="V23" s="93"/>
      <c r="W23" s="93"/>
      <c r="X23" s="93"/>
      <c r="Y23" s="61"/>
      <c r="AB23" s="94">
        <f>SUM(AB11:AB22)+AB8</f>
        <v>0</v>
      </c>
      <c r="AC23" s="91">
        <v>3.9E-2</v>
      </c>
      <c r="AD23" s="56"/>
      <c r="AE23" s="56"/>
      <c r="AF23" s="56"/>
      <c r="AG23" s="95">
        <f>SUM(AG11:AG22)+AG8</f>
        <v>0</v>
      </c>
      <c r="AH23" s="96"/>
      <c r="AI23" s="97"/>
      <c r="AJ23" s="3"/>
      <c r="AK23" s="3"/>
      <c r="AL23" s="3"/>
      <c r="AM23" s="3"/>
      <c r="AN23" s="3"/>
      <c r="AO23" s="3"/>
      <c r="AP23" s="3"/>
    </row>
    <row r="24" spans="1:47" ht="18.75" customHeight="1" thickBot="1" x14ac:dyDescent="0.25">
      <c r="A24" s="58"/>
      <c r="B24" s="80" t="s">
        <v>74</v>
      </c>
      <c r="C24" s="38"/>
      <c r="D24" s="38"/>
      <c r="E24" s="38"/>
      <c r="F24" s="38"/>
      <c r="G24" s="38"/>
      <c r="H24" s="88"/>
      <c r="I24" s="60"/>
      <c r="J24" s="60"/>
      <c r="K24" s="98" t="s">
        <v>75</v>
      </c>
      <c r="L24" s="58"/>
      <c r="M24" s="37" t="s">
        <v>76</v>
      </c>
      <c r="N24" s="38"/>
      <c r="O24" s="38"/>
      <c r="P24" s="38"/>
      <c r="Q24" s="99">
        <f>SUM(Q11:R22)+Q8</f>
        <v>0</v>
      </c>
      <c r="R24" s="100"/>
      <c r="S24" s="38"/>
      <c r="T24" s="38"/>
      <c r="U24" s="38"/>
      <c r="V24" s="38"/>
      <c r="W24" s="38"/>
      <c r="X24" s="38"/>
      <c r="Y24" s="61"/>
      <c r="AB24" s="3"/>
      <c r="AC24" s="3"/>
      <c r="AD24" s="3"/>
      <c r="AE24" s="3"/>
      <c r="AF24" s="96"/>
      <c r="AG24" s="3"/>
      <c r="AH24" s="3"/>
      <c r="AI24" s="3"/>
      <c r="AJ24" s="3"/>
      <c r="AK24" s="3"/>
      <c r="AL24" s="3"/>
      <c r="AM24" s="3"/>
      <c r="AN24" s="3"/>
      <c r="AO24" s="3"/>
    </row>
    <row r="25" spans="1:47" ht="18.75" customHeight="1" thickBot="1" x14ac:dyDescent="0.25">
      <c r="A25" s="58"/>
      <c r="B25" s="80" t="s">
        <v>77</v>
      </c>
      <c r="C25" s="38"/>
      <c r="D25" s="38"/>
      <c r="E25" s="38"/>
      <c r="F25" s="38"/>
      <c r="G25" s="38"/>
      <c r="H25" s="88"/>
      <c r="I25" s="60"/>
      <c r="J25" s="60"/>
      <c r="K25" s="98" t="s">
        <v>75</v>
      </c>
      <c r="L25" s="58"/>
      <c r="M25" s="37" t="s">
        <v>78</v>
      </c>
      <c r="N25" s="38"/>
      <c r="O25" s="38"/>
      <c r="P25" s="38"/>
      <c r="Q25" s="99">
        <f>AB23</f>
        <v>0</v>
      </c>
      <c r="R25" s="100"/>
      <c r="S25" s="38"/>
      <c r="T25" s="101"/>
      <c r="U25" s="38"/>
      <c r="V25" s="38"/>
      <c r="W25" s="38"/>
      <c r="X25" s="38"/>
      <c r="Y25" s="61"/>
      <c r="AB25" s="3"/>
      <c r="AC25" s="3"/>
      <c r="AD25" s="3"/>
      <c r="AE25" s="3"/>
      <c r="AF25" s="96"/>
      <c r="AG25" s="3"/>
      <c r="AH25" s="3"/>
      <c r="AI25" s="3"/>
      <c r="AJ25" s="3"/>
      <c r="AK25" s="3"/>
      <c r="AL25" s="3"/>
      <c r="AM25" s="3"/>
      <c r="AN25" s="3"/>
      <c r="AO25" s="3"/>
    </row>
    <row r="26" spans="1:47" ht="18.75" customHeight="1" x14ac:dyDescent="0.2">
      <c r="A26" s="58"/>
      <c r="B26" s="80" t="s">
        <v>79</v>
      </c>
      <c r="C26" s="38"/>
      <c r="D26" s="38"/>
      <c r="E26" s="38"/>
      <c r="F26" s="38"/>
      <c r="G26" s="38"/>
      <c r="H26" s="88"/>
      <c r="I26" s="60"/>
      <c r="J26" s="60"/>
      <c r="K26" s="98" t="s">
        <v>75</v>
      </c>
      <c r="L26" s="58"/>
      <c r="M26" s="37"/>
      <c r="N26" s="37"/>
      <c r="O26" s="37"/>
      <c r="P26" s="37"/>
      <c r="Q26" s="37"/>
      <c r="R26" s="37"/>
      <c r="S26" s="38"/>
      <c r="T26" s="101"/>
      <c r="U26" s="38"/>
      <c r="V26" s="38"/>
      <c r="W26" s="38"/>
      <c r="X26" s="38"/>
      <c r="Y26" s="61"/>
      <c r="AB26" s="3"/>
      <c r="AC26" s="3"/>
      <c r="AD26" s="3"/>
      <c r="AE26" s="3"/>
      <c r="AF26" s="96"/>
      <c r="AG26" s="3"/>
      <c r="AH26" s="3"/>
      <c r="AI26" s="3"/>
      <c r="AJ26" s="3"/>
      <c r="AK26" s="3"/>
      <c r="AL26" s="3"/>
      <c r="AM26" s="3"/>
      <c r="AN26" s="3"/>
      <c r="AO26" s="3"/>
    </row>
    <row r="27" spans="1:47" ht="18.75" customHeight="1" x14ac:dyDescent="0.2">
      <c r="A27" s="58"/>
      <c r="B27" s="80" t="s">
        <v>80</v>
      </c>
      <c r="C27" s="38"/>
      <c r="D27" s="38"/>
      <c r="E27" s="38"/>
      <c r="F27" s="38"/>
      <c r="G27" s="38"/>
      <c r="H27" s="88"/>
      <c r="I27" s="60"/>
      <c r="J27" s="60"/>
      <c r="K27" s="98" t="s">
        <v>75</v>
      </c>
      <c r="L27" s="58"/>
      <c r="M27" s="37" t="s">
        <v>81</v>
      </c>
      <c r="N27" s="38"/>
      <c r="O27" s="38"/>
      <c r="P27" s="38"/>
      <c r="Q27" s="38"/>
      <c r="R27" s="38"/>
      <c r="S27" s="38"/>
      <c r="T27" s="38"/>
      <c r="U27" s="38"/>
      <c r="V27" s="93"/>
      <c r="W27" s="93"/>
      <c r="X27" s="93"/>
      <c r="Y27" s="61"/>
      <c r="AB27" s="3"/>
      <c r="AC27" s="3"/>
      <c r="AD27" s="3"/>
      <c r="AE27" s="3"/>
      <c r="AF27" s="96"/>
      <c r="AG27" s="3"/>
      <c r="AH27" s="3"/>
      <c r="AI27" s="3"/>
      <c r="AJ27" s="3"/>
      <c r="AK27" s="3"/>
      <c r="AL27" s="3"/>
      <c r="AM27" s="3"/>
      <c r="AN27" s="3"/>
      <c r="AO27" s="3"/>
    </row>
    <row r="28" spans="1:47" ht="18.75" customHeight="1" x14ac:dyDescent="0.2">
      <c r="A28" s="58"/>
      <c r="B28" s="80" t="s">
        <v>82</v>
      </c>
      <c r="C28" s="38"/>
      <c r="D28" s="38"/>
      <c r="E28" s="38"/>
      <c r="F28" s="38"/>
      <c r="G28" s="38"/>
      <c r="H28" s="88"/>
      <c r="I28" s="60"/>
      <c r="J28" s="60"/>
      <c r="K28" s="98" t="s">
        <v>75</v>
      </c>
      <c r="L28" s="58"/>
      <c r="M28" s="80" t="s">
        <v>83</v>
      </c>
      <c r="N28" s="38"/>
      <c r="O28" s="38"/>
      <c r="P28" s="38"/>
      <c r="Q28" s="38"/>
      <c r="R28" s="38"/>
      <c r="S28" s="38"/>
      <c r="T28" s="60"/>
      <c r="U28" s="60"/>
      <c r="V28" s="93"/>
      <c r="W28" s="93"/>
      <c r="X28" s="93"/>
      <c r="Y28" s="61"/>
      <c r="AB28" s="3"/>
      <c r="AC28" s="3"/>
      <c r="AD28" s="3"/>
      <c r="AE28" s="3"/>
      <c r="AF28" s="96"/>
      <c r="AG28" s="3"/>
      <c r="AH28" s="3"/>
      <c r="AI28" s="3"/>
      <c r="AJ28" s="3"/>
      <c r="AK28" s="3"/>
      <c r="AL28" s="3"/>
      <c r="AM28" s="3"/>
      <c r="AN28" s="3"/>
      <c r="AO28" s="3"/>
    </row>
    <row r="29" spans="1:47" ht="18.75" customHeight="1" x14ac:dyDescent="0.2">
      <c r="A29" s="58"/>
      <c r="B29" s="80" t="s">
        <v>84</v>
      </c>
      <c r="C29" s="38"/>
      <c r="D29" s="38"/>
      <c r="E29" s="38"/>
      <c r="F29" s="38"/>
      <c r="G29" s="38"/>
      <c r="H29" s="88"/>
      <c r="I29" s="60"/>
      <c r="J29" s="60"/>
      <c r="K29" s="98" t="s">
        <v>75</v>
      </c>
      <c r="L29" s="58"/>
      <c r="M29" s="80" t="s">
        <v>85</v>
      </c>
      <c r="N29" s="38"/>
      <c r="O29" s="38"/>
      <c r="P29" s="38"/>
      <c r="Q29" s="38"/>
      <c r="R29" s="38"/>
      <c r="S29" s="38"/>
      <c r="T29" s="60"/>
      <c r="U29" s="60"/>
      <c r="V29" s="93"/>
      <c r="W29" s="93"/>
      <c r="X29" s="93"/>
      <c r="Y29" s="61"/>
      <c r="AB29" s="3"/>
      <c r="AC29" s="3"/>
      <c r="AD29" s="3"/>
      <c r="AE29" s="3"/>
      <c r="AF29" s="96"/>
      <c r="AG29" s="3"/>
      <c r="AH29" s="3"/>
      <c r="AI29" s="3"/>
      <c r="AJ29" s="3"/>
      <c r="AK29" s="3"/>
      <c r="AL29" s="3"/>
      <c r="AM29" s="3"/>
      <c r="AN29" s="3"/>
      <c r="AO29" s="3"/>
    </row>
    <row r="30" spans="1:47" ht="18.75" customHeight="1" x14ac:dyDescent="0.2">
      <c r="A30" s="58"/>
      <c r="B30" s="102" t="s">
        <v>86</v>
      </c>
      <c r="C30" s="38"/>
      <c r="D30" s="38"/>
      <c r="E30" s="38"/>
      <c r="F30" s="38"/>
      <c r="G30" s="38"/>
      <c r="H30" s="38"/>
      <c r="I30" s="86">
        <f>SUM(I20:J23)+0.8*SUM(I24:J29)</f>
        <v>0</v>
      </c>
      <c r="J30" s="86"/>
      <c r="K30" s="61"/>
      <c r="L30" s="93"/>
      <c r="M30" s="80" t="s">
        <v>87</v>
      </c>
      <c r="N30" s="38"/>
      <c r="O30" s="38"/>
      <c r="P30" s="38"/>
      <c r="Q30" s="38"/>
      <c r="R30" s="38"/>
      <c r="S30" s="38"/>
      <c r="T30" s="60"/>
      <c r="U30" s="60"/>
      <c r="V30" s="49"/>
      <c r="W30" s="93"/>
      <c r="X30" s="93"/>
      <c r="Y30" s="61"/>
      <c r="AB30" s="3"/>
      <c r="AC30" s="3"/>
      <c r="AD30" s="3"/>
      <c r="AE30" s="3"/>
      <c r="AF30" s="96"/>
      <c r="AG30" s="3"/>
      <c r="AH30" s="3"/>
      <c r="AI30" s="3"/>
      <c r="AJ30" s="3"/>
      <c r="AK30" s="3"/>
      <c r="AL30" s="3"/>
      <c r="AM30" s="3"/>
      <c r="AN30" s="3"/>
      <c r="AO30" s="3"/>
    </row>
    <row r="31" spans="1:47" ht="18.75" customHeight="1" x14ac:dyDescent="0.2">
      <c r="A31" s="58"/>
      <c r="B31" s="80" t="s">
        <v>88</v>
      </c>
      <c r="C31" s="80"/>
      <c r="D31" s="80"/>
      <c r="E31" s="80"/>
      <c r="F31" s="80"/>
      <c r="G31" s="80"/>
      <c r="H31" s="80"/>
      <c r="I31" s="60"/>
      <c r="J31" s="60"/>
      <c r="K31" s="61"/>
      <c r="L31" s="93"/>
      <c r="M31" s="103" t="s">
        <v>89</v>
      </c>
      <c r="N31" s="103"/>
      <c r="O31" s="104" t="s">
        <v>90</v>
      </c>
      <c r="P31" s="93"/>
      <c r="Q31" s="104" t="s">
        <v>91</v>
      </c>
      <c r="R31" s="104" t="s">
        <v>92</v>
      </c>
      <c r="S31" s="93"/>
      <c r="T31" s="104" t="s">
        <v>93</v>
      </c>
      <c r="U31" s="93"/>
      <c r="V31" s="104" t="s">
        <v>94</v>
      </c>
      <c r="W31" s="93"/>
      <c r="X31" s="104" t="s">
        <v>95</v>
      </c>
      <c r="Y31" s="61"/>
      <c r="AB31" s="3"/>
      <c r="AC31" s="3"/>
      <c r="AD31" s="3"/>
      <c r="AE31" s="3"/>
      <c r="AF31" s="96"/>
      <c r="AG31" s="3"/>
      <c r="AH31" s="3"/>
      <c r="AI31" s="3"/>
      <c r="AJ31" s="3"/>
      <c r="AK31" s="3"/>
      <c r="AL31" s="3"/>
      <c r="AM31" s="3"/>
      <c r="AN31" s="3"/>
      <c r="AO31" s="3"/>
    </row>
    <row r="32" spans="1:47" ht="18.75" customHeight="1" x14ac:dyDescent="0.2">
      <c r="A32" s="58"/>
      <c r="B32" s="37" t="s">
        <v>96</v>
      </c>
      <c r="C32" s="38"/>
      <c r="D32" s="38"/>
      <c r="E32" s="38"/>
      <c r="F32" s="38"/>
      <c r="G32" s="38"/>
      <c r="H32" s="38"/>
      <c r="I32" s="86">
        <f>I30+I17+I31</f>
        <v>0</v>
      </c>
      <c r="J32" s="86"/>
      <c r="K32" s="61"/>
      <c r="L32" s="93"/>
      <c r="M32" s="59" t="s">
        <v>97</v>
      </c>
      <c r="N32" s="93"/>
      <c r="O32" s="105"/>
      <c r="P32" s="38"/>
      <c r="Q32" s="66"/>
      <c r="R32" s="66"/>
      <c r="S32" s="38"/>
      <c r="T32" s="106"/>
      <c r="U32" s="38"/>
      <c r="V32" s="107"/>
      <c r="W32" s="93"/>
      <c r="X32" s="107"/>
      <c r="Y32" s="61"/>
      <c r="AB32" s="3"/>
      <c r="AC32" s="3"/>
      <c r="AD32" s="3"/>
      <c r="AE32" s="3"/>
      <c r="AF32" s="96"/>
      <c r="AG32" s="3"/>
      <c r="AH32" s="3"/>
      <c r="AI32" s="3"/>
      <c r="AJ32" s="3"/>
      <c r="AK32" s="3"/>
      <c r="AL32" s="3"/>
      <c r="AM32" s="3"/>
      <c r="AN32" s="3"/>
      <c r="AO32" s="3"/>
    </row>
    <row r="33" spans="1:41" ht="18" customHeight="1" thickBot="1" x14ac:dyDescent="0.25">
      <c r="A33" s="58"/>
      <c r="B33" s="108" t="s">
        <v>98</v>
      </c>
      <c r="C33" s="38"/>
      <c r="D33" s="38"/>
      <c r="E33" s="38"/>
      <c r="F33" s="38"/>
      <c r="G33" s="38"/>
      <c r="H33" s="38"/>
      <c r="I33" s="38"/>
      <c r="J33" s="38"/>
      <c r="K33" s="61"/>
      <c r="L33" s="93"/>
      <c r="M33" s="59" t="s">
        <v>99</v>
      </c>
      <c r="N33" s="93"/>
      <c r="O33" s="105"/>
      <c r="P33" s="38"/>
      <c r="Q33" s="66"/>
      <c r="R33" s="66"/>
      <c r="S33" s="38"/>
      <c r="T33" s="106"/>
      <c r="U33" s="38"/>
      <c r="V33" s="107"/>
      <c r="W33" s="93"/>
      <c r="X33" s="107"/>
      <c r="Y33" s="61"/>
      <c r="AB33" s="3"/>
      <c r="AC33" s="3"/>
      <c r="AD33" s="3"/>
      <c r="AE33" s="3"/>
      <c r="AF33" s="96"/>
      <c r="AG33" s="3"/>
      <c r="AH33" s="3"/>
      <c r="AI33" s="3"/>
      <c r="AJ33" s="3"/>
      <c r="AK33" s="3"/>
      <c r="AL33" s="3"/>
      <c r="AM33" s="3"/>
      <c r="AN33" s="3"/>
      <c r="AO33" s="3"/>
    </row>
    <row r="34" spans="1:41" ht="29.25" customHeight="1" x14ac:dyDescent="0.2">
      <c r="A34" s="109"/>
      <c r="B34" s="110"/>
      <c r="C34" s="110"/>
      <c r="D34" s="110"/>
      <c r="E34" s="110"/>
      <c r="F34" s="110"/>
      <c r="G34" s="110"/>
      <c r="H34" s="110"/>
      <c r="I34" s="111"/>
      <c r="J34" s="112"/>
      <c r="K34" s="113"/>
      <c r="L34" s="93"/>
      <c r="M34" s="50" t="s">
        <v>100</v>
      </c>
      <c r="N34" s="93"/>
      <c r="O34" s="93"/>
      <c r="P34" s="93"/>
      <c r="Q34" s="93"/>
      <c r="R34" s="93"/>
      <c r="S34" s="50"/>
      <c r="T34" s="38"/>
      <c r="U34" s="50"/>
      <c r="V34" s="38"/>
      <c r="W34" s="50"/>
      <c r="X34" s="38"/>
      <c r="Y34" s="61"/>
      <c r="AB34" s="3"/>
      <c r="AC34" s="3"/>
      <c r="AD34" s="3"/>
      <c r="AE34" s="3"/>
      <c r="AF34" s="96"/>
      <c r="AG34" s="3"/>
      <c r="AH34" s="3"/>
      <c r="AI34" s="3"/>
      <c r="AJ34" s="3"/>
      <c r="AK34" s="3"/>
      <c r="AL34" s="3"/>
      <c r="AM34" s="3"/>
      <c r="AN34" s="3"/>
      <c r="AO34" s="3"/>
    </row>
    <row r="35" spans="1:41" ht="18.75" customHeight="1" x14ac:dyDescent="0.2">
      <c r="A35" s="114"/>
      <c r="B35" s="115"/>
      <c r="C35" s="116"/>
      <c r="D35" s="116"/>
      <c r="E35" s="117"/>
      <c r="F35" s="116"/>
      <c r="G35" s="117"/>
      <c r="H35" s="116"/>
      <c r="I35" s="118"/>
      <c r="J35" s="119"/>
      <c r="K35" s="120"/>
      <c r="L35" s="93"/>
      <c r="M35" s="121" t="s">
        <v>101</v>
      </c>
      <c r="N35" s="93"/>
      <c r="O35" s="93"/>
      <c r="P35" s="93"/>
      <c r="Q35" s="93"/>
      <c r="R35" s="93"/>
      <c r="S35" s="93"/>
      <c r="T35" s="49"/>
      <c r="U35" s="93"/>
      <c r="V35" s="38"/>
      <c r="W35" s="50"/>
      <c r="X35" s="38"/>
      <c r="Y35" s="61"/>
      <c r="AB35" s="3"/>
      <c r="AC35" s="3"/>
      <c r="AD35" s="3"/>
      <c r="AE35" s="3"/>
      <c r="AF35" s="96"/>
      <c r="AG35" s="3"/>
      <c r="AH35" s="3"/>
      <c r="AI35" s="3"/>
      <c r="AJ35" s="3"/>
      <c r="AK35" s="3"/>
      <c r="AL35" s="3"/>
      <c r="AM35" s="3"/>
      <c r="AN35" s="3"/>
      <c r="AO35" s="3"/>
    </row>
    <row r="36" spans="1:41" ht="5.0999999999999996" customHeight="1" x14ac:dyDescent="0.2">
      <c r="A36" s="114"/>
      <c r="B36" s="115"/>
      <c r="C36" s="116"/>
      <c r="D36" s="116"/>
      <c r="E36" s="117"/>
      <c r="F36" s="116"/>
      <c r="G36" s="117"/>
      <c r="H36" s="116"/>
      <c r="I36" s="118"/>
      <c r="J36" s="119"/>
      <c r="K36" s="120"/>
      <c r="L36" s="93"/>
      <c r="M36" s="121"/>
      <c r="N36" s="93"/>
      <c r="O36" s="93"/>
      <c r="P36" s="93"/>
      <c r="Q36" s="93"/>
      <c r="R36" s="93"/>
      <c r="S36" s="93"/>
      <c r="T36" s="49"/>
      <c r="U36" s="93"/>
      <c r="V36" s="38"/>
      <c r="W36" s="50"/>
      <c r="X36" s="38"/>
      <c r="Y36" s="61"/>
      <c r="AB36" s="3"/>
      <c r="AC36" s="3"/>
      <c r="AD36" s="3"/>
      <c r="AE36" s="3"/>
      <c r="AF36" s="96"/>
      <c r="AG36" s="3"/>
      <c r="AH36" s="3"/>
      <c r="AI36" s="3"/>
      <c r="AJ36" s="3"/>
      <c r="AK36" s="3"/>
      <c r="AL36" s="3"/>
      <c r="AM36" s="3"/>
      <c r="AN36" s="3"/>
      <c r="AO36" s="3"/>
    </row>
    <row r="37" spans="1:41" ht="18.75" customHeight="1" x14ac:dyDescent="0.25">
      <c r="A37" s="114"/>
      <c r="B37" s="115"/>
      <c r="C37" s="116"/>
      <c r="D37" s="116"/>
      <c r="E37" s="117"/>
      <c r="F37" s="116"/>
      <c r="G37" s="117"/>
      <c r="H37" s="116"/>
      <c r="I37" s="116"/>
      <c r="J37" s="116"/>
      <c r="K37" s="120"/>
      <c r="L37" s="93"/>
      <c r="M37" s="122" t="str">
        <f>F1&amp;" SERVICEABILITY ASSESSMENT RESULT"</f>
        <v>ThinkTank SERVICEABILITY ASSESSMENT RESULT</v>
      </c>
      <c r="N37" s="93"/>
      <c r="O37" s="93"/>
      <c r="P37" s="93"/>
      <c r="Q37" s="93"/>
      <c r="R37" s="93"/>
      <c r="S37" s="93"/>
      <c r="T37" s="123"/>
      <c r="U37" s="93"/>
      <c r="V37" s="38"/>
      <c r="W37" s="50"/>
      <c r="X37" s="38"/>
      <c r="Y37" s="61"/>
      <c r="AB37" s="3"/>
      <c r="AC37" s="3"/>
      <c r="AD37" s="3"/>
      <c r="AE37" s="3"/>
      <c r="AF37" s="96"/>
      <c r="AG37" s="3"/>
      <c r="AH37" s="3"/>
      <c r="AI37" s="3"/>
      <c r="AJ37" s="3"/>
      <c r="AK37" s="3"/>
      <c r="AL37" s="3"/>
      <c r="AM37" s="3"/>
      <c r="AN37" s="3"/>
      <c r="AO37" s="3"/>
    </row>
    <row r="38" spans="1:41" ht="12.95" customHeight="1" x14ac:dyDescent="0.25">
      <c r="A38" s="114"/>
      <c r="B38" s="115"/>
      <c r="C38" s="116"/>
      <c r="D38" s="116"/>
      <c r="E38" s="117"/>
      <c r="F38" s="116"/>
      <c r="G38" s="117"/>
      <c r="H38" s="116"/>
      <c r="I38" s="116"/>
      <c r="J38" s="116"/>
      <c r="K38" s="120"/>
      <c r="L38" s="93"/>
      <c r="M38" s="124"/>
      <c r="N38" s="93"/>
      <c r="O38" s="93"/>
      <c r="P38" s="93"/>
      <c r="Q38" s="93"/>
      <c r="R38" s="93"/>
      <c r="S38" s="93"/>
      <c r="T38" s="123"/>
      <c r="U38" s="93"/>
      <c r="V38" s="38"/>
      <c r="W38" s="50"/>
      <c r="X38" s="38"/>
      <c r="Y38" s="61"/>
      <c r="AB38" s="3"/>
      <c r="AC38" s="3"/>
      <c r="AD38" s="3"/>
      <c r="AE38" s="3"/>
      <c r="AF38" s="96"/>
      <c r="AG38" s="3"/>
      <c r="AH38" s="3"/>
      <c r="AI38" s="3"/>
      <c r="AJ38" s="3"/>
      <c r="AK38" s="3"/>
      <c r="AL38" s="3"/>
      <c r="AM38" s="3"/>
      <c r="AN38" s="3"/>
      <c r="AO38" s="3"/>
    </row>
    <row r="39" spans="1:41" ht="18.75" customHeight="1" x14ac:dyDescent="0.2">
      <c r="A39" s="114"/>
      <c r="B39" s="115"/>
      <c r="C39" s="116"/>
      <c r="D39" s="116"/>
      <c r="E39" s="117"/>
      <c r="F39" s="116"/>
      <c r="G39" s="117"/>
      <c r="H39" s="116"/>
      <c r="I39" s="116"/>
      <c r="J39" s="116"/>
      <c r="K39" s="125"/>
      <c r="L39" s="93"/>
      <c r="M39" s="37" t="s">
        <v>102</v>
      </c>
      <c r="N39" s="93"/>
      <c r="O39" s="93"/>
      <c r="P39" s="93"/>
      <c r="Q39" s="126">
        <f>IF(AND(Q25&gt;0,
COUNTIFS($Q$11:$Q$21,"&lt;&gt;"&amp;"")=COUNTIFS($T$11:$T$21,"&lt;&gt;"&amp;""),
COUNTIFS($N$11:$N$21,"&lt;&gt;"&amp;"")=COUNTIFS($Q$11:$Q$21,"&lt;&gt;"&amp;""),
COUNTIFS($Q$11:$Q$21,"&lt;&gt;"&amp;"",$N$11:$N$21,$AL$5)=COUNTIFS($V$11:$V$21,"&lt;&gt;"&amp;"",$N$11:$N$21,$AL$5),COUNTIFS($Q$11:$Q$21,"&lt;&gt;"&amp;"",$N$11:$N$21,$AL$12)=COUNTIFS($V$11:$V$21,"&lt;&gt;"&amp;"",$N$11:$N$21,$AL$12),COUNTIFS($Q$11:$Q$21,"&lt;&gt;"&amp;"",$N$11:$N$21,$AL$13)=COUNTIFS($V$11:$V$21,"&lt;&gt;"&amp;"",$N$11:$N$21,$AL$13)),
ROUND((I32-MAX(V32*12,AC93*52)-X32*12-MAX(V33*12,AC94*52)-X33*12-SUM(AF74:AF76))/AG23,2),0)</f>
        <v>0</v>
      </c>
      <c r="R39" s="126"/>
      <c r="S39" s="127" t="s">
        <v>103</v>
      </c>
      <c r="T39" s="128"/>
      <c r="U39" s="50"/>
      <c r="V39" s="38"/>
      <c r="W39" s="50"/>
      <c r="X39" s="38"/>
      <c r="Y39" s="61"/>
      <c r="AB39" s="3"/>
      <c r="AC39" s="3"/>
      <c r="AD39" s="3"/>
      <c r="AE39" s="3"/>
      <c r="AF39" s="96"/>
      <c r="AG39" s="3"/>
      <c r="AH39" s="3"/>
      <c r="AI39" s="3"/>
      <c r="AJ39" s="3"/>
      <c r="AK39" s="3"/>
      <c r="AL39" s="3"/>
      <c r="AM39" s="3"/>
      <c r="AN39" s="3"/>
      <c r="AO39" s="3"/>
    </row>
    <row r="40" spans="1:41" ht="18.75" customHeight="1" x14ac:dyDescent="0.25">
      <c r="A40" s="114"/>
      <c r="B40" s="129" t="s">
        <v>104</v>
      </c>
      <c r="C40" s="116"/>
      <c r="D40" s="116"/>
      <c r="E40" s="117"/>
      <c r="F40" s="116"/>
      <c r="G40" s="117"/>
      <c r="H40" s="116"/>
      <c r="I40" s="116"/>
      <c r="J40" s="116"/>
      <c r="K40" s="120"/>
      <c r="L40" s="93"/>
      <c r="M40" s="59"/>
      <c r="N40" s="93"/>
      <c r="O40" s="93"/>
      <c r="P40" s="93"/>
      <c r="Q40" s="93"/>
      <c r="R40" s="93"/>
      <c r="S40" s="93"/>
      <c r="T40" s="50"/>
      <c r="U40" s="50"/>
      <c r="V40" s="38"/>
      <c r="W40" s="50"/>
      <c r="X40" s="38"/>
      <c r="Y40" s="61"/>
      <c r="AB40" s="3"/>
      <c r="AC40" s="3"/>
      <c r="AD40" s="3"/>
      <c r="AE40" s="3"/>
      <c r="AF40" s="96"/>
      <c r="AG40" s="3"/>
      <c r="AH40" s="3"/>
      <c r="AI40" s="3"/>
      <c r="AJ40" s="3"/>
      <c r="AK40" s="3"/>
      <c r="AL40" s="3"/>
      <c r="AM40" s="3"/>
      <c r="AN40" s="3"/>
      <c r="AO40" s="3"/>
    </row>
    <row r="41" spans="1:41" ht="18.75" customHeight="1" x14ac:dyDescent="0.2">
      <c r="A41" s="114"/>
      <c r="B41" s="115" t="s">
        <v>105</v>
      </c>
      <c r="C41" s="116"/>
      <c r="D41" s="116"/>
      <c r="E41" s="117"/>
      <c r="F41" s="116"/>
      <c r="G41" s="117"/>
      <c r="H41" s="116"/>
      <c r="I41" s="116"/>
      <c r="J41" s="116"/>
      <c r="K41" s="120"/>
      <c r="L41" s="93"/>
      <c r="M41" s="37" t="s">
        <v>106</v>
      </c>
      <c r="N41" s="38"/>
      <c r="O41" s="38"/>
      <c r="P41" s="38"/>
      <c r="Q41" s="130" t="str">
        <f>IF(Q39=0," ",IF(Q39&lt;0.9,"Insufficient Income",IF(Q39&lt;=1,"Discuss with TT","Acceptable")))</f>
        <v xml:space="preserve"> </v>
      </c>
      <c r="R41" s="130"/>
      <c r="S41" s="93"/>
      <c r="T41" s="38"/>
      <c r="U41" s="38"/>
      <c r="V41" s="50"/>
      <c r="W41" s="38"/>
      <c r="X41" s="50"/>
      <c r="Y41" s="61"/>
      <c r="AB41" s="3"/>
      <c r="AC41" s="3"/>
      <c r="AD41" s="3"/>
      <c r="AE41" s="3"/>
      <c r="AF41" s="96"/>
      <c r="AG41" s="3"/>
      <c r="AH41" s="3"/>
      <c r="AI41" s="3"/>
      <c r="AJ41" s="3"/>
      <c r="AK41" s="3"/>
      <c r="AL41" s="3"/>
      <c r="AM41" s="3"/>
      <c r="AN41" s="3"/>
      <c r="AO41" s="3"/>
    </row>
    <row r="42" spans="1:41" ht="18.75" customHeight="1" x14ac:dyDescent="0.2">
      <c r="A42" s="114"/>
      <c r="B42" s="115" t="s">
        <v>107</v>
      </c>
      <c r="C42" s="116"/>
      <c r="D42" s="116"/>
      <c r="E42" s="117"/>
      <c r="F42" s="116"/>
      <c r="G42" s="117"/>
      <c r="H42" s="116"/>
      <c r="I42" s="118"/>
      <c r="J42" s="119"/>
      <c r="K42" s="120"/>
      <c r="L42" s="58"/>
      <c r="M42" s="93"/>
      <c r="N42" s="93"/>
      <c r="O42" s="93"/>
      <c r="P42" s="93"/>
      <c r="Q42" s="93"/>
      <c r="R42" s="93"/>
      <c r="S42" s="93"/>
      <c r="T42" s="93"/>
      <c r="U42" s="93"/>
      <c r="V42" s="93"/>
      <c r="W42" s="93"/>
      <c r="X42" s="93"/>
      <c r="Y42" s="61"/>
      <c r="AB42" s="3"/>
      <c r="AC42" s="3"/>
      <c r="AD42" s="3"/>
      <c r="AE42" s="3"/>
      <c r="AF42" s="96"/>
      <c r="AG42" s="3"/>
      <c r="AH42" s="3"/>
      <c r="AI42" s="3"/>
      <c r="AJ42" s="3"/>
      <c r="AK42" s="3"/>
      <c r="AL42" s="3"/>
      <c r="AM42" s="3"/>
      <c r="AN42" s="3"/>
      <c r="AO42" s="3"/>
    </row>
    <row r="43" spans="1:41" ht="18.75" customHeight="1" x14ac:dyDescent="0.2">
      <c r="A43" s="114"/>
      <c r="B43" s="115" t="s">
        <v>108</v>
      </c>
      <c r="C43" s="116"/>
      <c r="D43" s="116"/>
      <c r="E43" s="117"/>
      <c r="F43" s="116"/>
      <c r="G43" s="117"/>
      <c r="H43" s="116"/>
      <c r="I43" s="118"/>
      <c r="J43" s="119"/>
      <c r="K43" s="120"/>
      <c r="L43" s="58"/>
      <c r="M43" s="37" t="s">
        <v>109</v>
      </c>
      <c r="N43" s="38"/>
      <c r="O43" s="38"/>
      <c r="P43" s="38"/>
      <c r="Q43" s="130" t="str">
        <f>IFERROR(
IF(OR(Q25=0,
COUNTIFS($Q$11:$Q$21,"&lt;&gt;"&amp;"")&lt;&gt;COUNTIFS($T$11:$T$21,"&lt;&gt;"&amp;""),
COUNTIFS($N$11:$N$21,"&lt;&gt;"&amp;"")&lt;&gt;COUNTIFS($Q$11:$Q$21,"&lt;&gt;"&amp;""),
COUNTIFS($Q$11:$Q$21,"&lt;&gt;"&amp;"",$N$11:$N$21,$AL$5)&lt;&gt;COUNTIFS($V$11:$V$21,"&lt;&gt;"&amp;"",$N$11:$N$21,$AL$5),
COUNTIFS($Q$11:$Q$21,"&lt;&gt;"&amp;"",$N$11:$N$21,$AL$12)&lt;&gt;COUNTIFS($V$11:$V$21,"&lt;&gt;"&amp;"",$N$11:$N$21,$AL$12),
COUNTIFS($Q$11:$Q$21,"&lt;&gt;"&amp;"",$N$11:$N$21,$AL$13)&lt;&gt;COUNTIFS($V$11:$V$21,"&lt;&gt;"&amp;"",$N$11:$N$21,$AL$13)
)," ",MAX(ROUND((I32-MAX(V32*12,AC93*52)-X32*12-MAX(V33*12,AC94*52)-X33*12-SUM(AF74:AF76)-SUM(AG11:AG22))/PMT(MAX(T8+AG6,AG5)/12,(V8-X8)*12,-1)/12,-3),0)),
" ")</f>
        <v xml:space="preserve"> </v>
      </c>
      <c r="R43" s="130"/>
      <c r="S43" s="130"/>
      <c r="T43" s="127" t="str">
        <f>IF(Q43=" "," ","Please note this amount is indicative only")</f>
        <v xml:space="preserve"> </v>
      </c>
      <c r="U43" s="38"/>
      <c r="V43" s="131"/>
      <c r="W43" s="38"/>
      <c r="X43" s="131"/>
      <c r="Y43" s="61"/>
      <c r="AB43" s="3"/>
      <c r="AC43" s="3"/>
      <c r="AD43" s="3"/>
      <c r="AE43" s="3"/>
      <c r="AF43" s="96"/>
      <c r="AG43" s="3"/>
      <c r="AH43" s="3"/>
      <c r="AI43" s="3"/>
      <c r="AJ43" s="3"/>
      <c r="AK43" s="3"/>
      <c r="AL43" s="3"/>
      <c r="AM43" s="3"/>
      <c r="AN43" s="3"/>
      <c r="AO43" s="3"/>
    </row>
    <row r="44" spans="1:41" ht="12" customHeight="1" thickBot="1" x14ac:dyDescent="0.25">
      <c r="A44" s="132"/>
      <c r="B44" s="133"/>
      <c r="C44" s="134"/>
      <c r="D44" s="134"/>
      <c r="E44" s="134"/>
      <c r="F44" s="134"/>
      <c r="G44" s="134"/>
      <c r="H44" s="135"/>
      <c r="I44" s="135"/>
      <c r="J44" s="135"/>
      <c r="K44" s="136"/>
      <c r="L44" s="137"/>
      <c r="M44" s="138"/>
      <c r="N44" s="138"/>
      <c r="O44" s="138"/>
      <c r="P44" s="139"/>
      <c r="Q44" s="138"/>
      <c r="R44" s="139"/>
      <c r="S44" s="139"/>
      <c r="T44" s="138"/>
      <c r="U44" s="139"/>
      <c r="V44" s="139"/>
      <c r="W44" s="139"/>
      <c r="X44" s="139"/>
      <c r="Y44" s="140"/>
      <c r="AB44" s="3"/>
      <c r="AC44" s="3"/>
      <c r="AD44" s="3"/>
      <c r="AE44" s="3"/>
      <c r="AF44" s="96"/>
      <c r="AG44" s="3"/>
      <c r="AH44" s="3"/>
      <c r="AI44" s="3"/>
      <c r="AJ44" s="3"/>
      <c r="AK44" s="3"/>
      <c r="AL44" s="3"/>
      <c r="AM44" s="3"/>
      <c r="AN44" s="3"/>
      <c r="AO44" s="3"/>
    </row>
    <row r="45" spans="1:41" ht="18.75" customHeight="1" x14ac:dyDescent="0.25">
      <c r="A45" s="141"/>
      <c r="B45" s="142" t="str">
        <f>"Calculator Version: " &amp; ResiVersion</f>
        <v>Calculator Version: 19.01.2024</v>
      </c>
      <c r="C45" s="143"/>
      <c r="D45" s="143"/>
      <c r="E45" s="143"/>
      <c r="F45" s="143"/>
      <c r="G45" s="143"/>
      <c r="H45" s="143"/>
      <c r="I45" s="143"/>
      <c r="J45" s="143"/>
      <c r="K45" s="144"/>
      <c r="L45" s="145"/>
      <c r="M45" s="146"/>
      <c r="N45" s="146"/>
      <c r="O45" s="146"/>
      <c r="P45" s="147"/>
      <c r="Q45" s="146"/>
      <c r="R45" s="147"/>
      <c r="S45" s="147"/>
      <c r="T45" s="146"/>
      <c r="U45" s="147"/>
      <c r="V45" s="147"/>
      <c r="W45" s="147"/>
      <c r="X45" s="147"/>
      <c r="Y45" s="148"/>
      <c r="AB45" s="3"/>
      <c r="AC45" s="3"/>
      <c r="AD45" s="3"/>
      <c r="AE45" s="3"/>
      <c r="AF45" s="96"/>
      <c r="AG45" s="3"/>
      <c r="AH45" s="3"/>
      <c r="AI45" s="3"/>
      <c r="AJ45" s="3"/>
      <c r="AK45" s="3"/>
      <c r="AL45" s="3"/>
      <c r="AM45" s="3"/>
      <c r="AN45" s="3"/>
      <c r="AO45" s="3"/>
    </row>
    <row r="46" spans="1:41" ht="5.0999999999999996" customHeight="1" x14ac:dyDescent="0.2">
      <c r="A46" s="149"/>
      <c r="K46" s="150"/>
      <c r="L46" s="58"/>
      <c r="M46" s="38"/>
      <c r="N46" s="38"/>
      <c r="O46" s="38"/>
      <c r="P46" s="50"/>
      <c r="Q46" s="38"/>
      <c r="R46" s="50"/>
      <c r="S46" s="50"/>
      <c r="T46" s="38"/>
      <c r="U46" s="50"/>
      <c r="V46" s="50"/>
      <c r="W46" s="50"/>
      <c r="X46" s="50"/>
      <c r="Y46" s="61"/>
      <c r="AB46" s="3"/>
      <c r="AC46" s="3"/>
      <c r="AD46" s="3"/>
      <c r="AE46" s="3"/>
      <c r="AF46" s="96"/>
      <c r="AG46" s="3"/>
      <c r="AH46" s="3"/>
      <c r="AI46" s="3"/>
      <c r="AJ46" s="3"/>
      <c r="AK46" s="3"/>
      <c r="AL46" s="3"/>
      <c r="AM46" s="3"/>
      <c r="AN46" s="3"/>
      <c r="AO46" s="3"/>
    </row>
    <row r="47" spans="1:41" ht="15.75" x14ac:dyDescent="0.25">
      <c r="A47" s="149"/>
      <c r="B47" s="151" t="s">
        <v>110</v>
      </c>
      <c r="K47" s="150"/>
      <c r="L47" s="58"/>
      <c r="M47" s="152" t="s">
        <v>111</v>
      </c>
      <c r="N47" s="38"/>
      <c r="O47" s="38"/>
      <c r="P47" s="50"/>
      <c r="Q47" s="38"/>
      <c r="R47" s="50"/>
      <c r="S47" s="50"/>
      <c r="T47" s="38"/>
      <c r="U47" s="50"/>
      <c r="V47" s="50"/>
      <c r="W47" s="50"/>
      <c r="X47" s="50"/>
      <c r="Y47" s="61"/>
      <c r="AB47" s="3"/>
      <c r="AC47" s="3"/>
      <c r="AD47" s="3"/>
      <c r="AE47" s="3"/>
      <c r="AF47" s="96"/>
      <c r="AG47" s="3"/>
      <c r="AH47" s="3"/>
      <c r="AI47" s="3"/>
      <c r="AJ47" s="3"/>
      <c r="AK47" s="3"/>
      <c r="AL47" s="3"/>
      <c r="AM47" s="3"/>
      <c r="AN47" s="3"/>
      <c r="AO47" s="3"/>
    </row>
    <row r="48" spans="1:41" ht="8.1" customHeight="1" x14ac:dyDescent="0.2">
      <c r="A48" s="149"/>
      <c r="B48" s="1"/>
      <c r="K48" s="150"/>
      <c r="L48" s="58"/>
      <c r="M48" s="38"/>
      <c r="N48" s="38"/>
      <c r="O48" s="38"/>
      <c r="P48" s="50"/>
      <c r="Q48" s="38"/>
      <c r="R48" s="50"/>
      <c r="S48" s="50"/>
      <c r="T48" s="38"/>
      <c r="U48" s="50"/>
      <c r="V48" s="50"/>
      <c r="W48" s="50"/>
      <c r="X48" s="50"/>
      <c r="Y48" s="61"/>
      <c r="AB48" s="3"/>
      <c r="AC48" s="3"/>
      <c r="AD48" s="3"/>
      <c r="AE48" s="3"/>
      <c r="AF48" s="96"/>
      <c r="AG48" s="3"/>
      <c r="AH48" s="3"/>
      <c r="AI48" s="3"/>
      <c r="AJ48" s="3"/>
      <c r="AK48" s="3"/>
      <c r="AL48" s="3"/>
      <c r="AM48" s="3"/>
      <c r="AN48" s="3"/>
      <c r="AO48" s="3"/>
    </row>
    <row r="49" spans="1:41" ht="12.75" customHeight="1" x14ac:dyDescent="0.2">
      <c r="A49" s="149"/>
      <c r="B49" s="153" t="s">
        <v>112</v>
      </c>
      <c r="K49" s="150"/>
      <c r="L49" s="58"/>
      <c r="M49" s="154"/>
      <c r="N49" s="154"/>
      <c r="O49" s="154"/>
      <c r="P49" s="154"/>
      <c r="Q49" s="154"/>
      <c r="R49" s="154"/>
      <c r="S49" s="154"/>
      <c r="T49" s="154"/>
      <c r="U49" s="154"/>
      <c r="V49" s="154"/>
      <c r="W49" s="154"/>
      <c r="X49" s="154"/>
      <c r="Y49" s="61"/>
      <c r="AB49" s="3"/>
      <c r="AC49" s="3"/>
      <c r="AD49" s="3"/>
      <c r="AE49" s="3"/>
      <c r="AF49" s="96"/>
      <c r="AG49" s="3"/>
      <c r="AH49" s="3"/>
      <c r="AI49" s="3"/>
      <c r="AJ49" s="3"/>
      <c r="AK49" s="3"/>
      <c r="AL49" s="3"/>
      <c r="AM49" s="3"/>
      <c r="AN49" s="3"/>
      <c r="AO49" s="3"/>
    </row>
    <row r="50" spans="1:41" ht="12.75" customHeight="1" x14ac:dyDescent="0.2">
      <c r="A50" s="149"/>
      <c r="B50" s="155" t="s">
        <v>113</v>
      </c>
      <c r="K50" s="150"/>
      <c r="L50" s="58"/>
      <c r="M50" s="154"/>
      <c r="N50" s="154"/>
      <c r="O50" s="154"/>
      <c r="P50" s="154"/>
      <c r="Q50" s="154"/>
      <c r="R50" s="154"/>
      <c r="S50" s="154"/>
      <c r="T50" s="154"/>
      <c r="U50" s="154"/>
      <c r="V50" s="154"/>
      <c r="W50" s="154"/>
      <c r="X50" s="154"/>
      <c r="Y50" s="61"/>
      <c r="AB50" s="3"/>
      <c r="AC50" s="3"/>
      <c r="AD50" s="3"/>
      <c r="AE50" s="3"/>
      <c r="AF50" s="96"/>
      <c r="AG50" s="3"/>
      <c r="AH50" s="3"/>
      <c r="AI50" s="3"/>
      <c r="AJ50" s="3"/>
      <c r="AK50" s="3"/>
      <c r="AL50" s="3"/>
      <c r="AM50" s="3"/>
      <c r="AN50" s="3"/>
      <c r="AO50" s="3"/>
    </row>
    <row r="51" spans="1:41" ht="12.75" customHeight="1" x14ac:dyDescent="0.2">
      <c r="A51" s="149"/>
      <c r="B51" s="155" t="s">
        <v>114</v>
      </c>
      <c r="K51" s="150"/>
      <c r="L51" s="58"/>
      <c r="M51" s="154"/>
      <c r="N51" s="154"/>
      <c r="O51" s="154"/>
      <c r="P51" s="154"/>
      <c r="Q51" s="154"/>
      <c r="R51" s="154"/>
      <c r="S51" s="154"/>
      <c r="T51" s="154"/>
      <c r="U51" s="154"/>
      <c r="V51" s="154"/>
      <c r="W51" s="154"/>
      <c r="X51" s="154"/>
      <c r="Y51" s="61"/>
      <c r="AB51" s="3"/>
      <c r="AC51" s="3"/>
      <c r="AD51" s="3"/>
      <c r="AE51" s="3"/>
      <c r="AF51" s="96"/>
      <c r="AG51" s="3"/>
      <c r="AH51" s="3"/>
      <c r="AI51" s="3"/>
      <c r="AJ51" s="3"/>
      <c r="AK51" s="3"/>
      <c r="AL51" s="3"/>
      <c r="AM51" s="3"/>
      <c r="AN51" s="3"/>
      <c r="AO51" s="3"/>
    </row>
    <row r="52" spans="1:41" ht="12.75" customHeight="1" x14ac:dyDescent="0.2">
      <c r="A52" s="149"/>
      <c r="B52" s="155" t="s">
        <v>115</v>
      </c>
      <c r="K52" s="150"/>
      <c r="L52" s="58"/>
      <c r="M52" s="154"/>
      <c r="N52" s="154"/>
      <c r="O52" s="154"/>
      <c r="P52" s="154"/>
      <c r="Q52" s="154"/>
      <c r="R52" s="154"/>
      <c r="S52" s="154"/>
      <c r="T52" s="154"/>
      <c r="U52" s="154"/>
      <c r="V52" s="154"/>
      <c r="W52" s="154"/>
      <c r="X52" s="154"/>
      <c r="Y52" s="61"/>
      <c r="AB52" s="3"/>
      <c r="AC52" s="3"/>
      <c r="AD52" s="3"/>
      <c r="AE52" s="3"/>
      <c r="AF52" s="96"/>
      <c r="AG52" s="3"/>
      <c r="AH52" s="3"/>
      <c r="AI52" s="3"/>
      <c r="AJ52" s="3"/>
      <c r="AK52" s="3"/>
      <c r="AL52" s="3"/>
      <c r="AM52" s="3"/>
      <c r="AN52" s="3"/>
      <c r="AO52" s="3"/>
    </row>
    <row r="53" spans="1:41" ht="12.75" customHeight="1" x14ac:dyDescent="0.2">
      <c r="A53" s="156"/>
      <c r="B53" s="155" t="s">
        <v>116</v>
      </c>
      <c r="C53" s="155"/>
      <c r="D53" s="155"/>
      <c r="E53" s="155"/>
      <c r="F53" s="155"/>
      <c r="G53" s="155"/>
      <c r="H53" s="157"/>
      <c r="I53" s="157"/>
      <c r="J53" s="157"/>
      <c r="K53" s="158"/>
      <c r="L53" s="58"/>
      <c r="M53" s="154"/>
      <c r="N53" s="154"/>
      <c r="O53" s="154"/>
      <c r="P53" s="154"/>
      <c r="Q53" s="154"/>
      <c r="R53" s="154"/>
      <c r="S53" s="154"/>
      <c r="T53" s="154"/>
      <c r="U53" s="154"/>
      <c r="V53" s="154"/>
      <c r="W53" s="154"/>
      <c r="X53" s="154"/>
      <c r="Y53" s="61"/>
      <c r="AB53" s="3"/>
      <c r="AC53" s="3"/>
      <c r="AD53" s="3"/>
      <c r="AE53" s="3"/>
      <c r="AF53" s="96"/>
      <c r="AG53" s="3"/>
      <c r="AH53" s="3"/>
      <c r="AI53" s="3"/>
      <c r="AJ53" s="3"/>
      <c r="AK53" s="3"/>
      <c r="AL53" s="3"/>
      <c r="AM53" s="3"/>
      <c r="AN53" s="3"/>
      <c r="AO53" s="3"/>
    </row>
    <row r="54" spans="1:41" ht="12.75" customHeight="1" x14ac:dyDescent="0.2">
      <c r="A54" s="156"/>
      <c r="B54" s="155" t="s">
        <v>117</v>
      </c>
      <c r="C54" s="155"/>
      <c r="D54" s="155"/>
      <c r="E54" s="155"/>
      <c r="F54" s="155"/>
      <c r="G54" s="155"/>
      <c r="H54" s="157"/>
      <c r="I54" s="157"/>
      <c r="J54" s="157"/>
      <c r="K54" s="158"/>
      <c r="L54" s="58"/>
      <c r="M54" s="154"/>
      <c r="N54" s="154"/>
      <c r="O54" s="154"/>
      <c r="P54" s="154"/>
      <c r="Q54" s="154"/>
      <c r="R54" s="154"/>
      <c r="S54" s="154"/>
      <c r="T54" s="154"/>
      <c r="U54" s="154"/>
      <c r="V54" s="154"/>
      <c r="W54" s="154"/>
      <c r="X54" s="154"/>
      <c r="Y54" s="61"/>
      <c r="AB54" s="3"/>
      <c r="AC54" s="3"/>
      <c r="AD54" s="3"/>
      <c r="AE54" s="3"/>
      <c r="AF54" s="96"/>
      <c r="AG54" s="3"/>
      <c r="AH54" s="3"/>
      <c r="AI54" s="3"/>
      <c r="AJ54" s="3"/>
      <c r="AK54" s="3"/>
      <c r="AL54" s="3"/>
      <c r="AM54" s="3"/>
      <c r="AN54" s="3"/>
      <c r="AO54" s="3"/>
    </row>
    <row r="55" spans="1:41" ht="12.75" customHeight="1" x14ac:dyDescent="0.2">
      <c r="A55" s="156"/>
      <c r="B55" s="155" t="s">
        <v>118</v>
      </c>
      <c r="C55" s="155"/>
      <c r="D55" s="155"/>
      <c r="E55" s="155"/>
      <c r="F55" s="155"/>
      <c r="G55" s="155"/>
      <c r="H55" s="157"/>
      <c r="I55" s="157"/>
      <c r="J55" s="157"/>
      <c r="K55" s="158"/>
      <c r="L55" s="58"/>
      <c r="M55" s="154"/>
      <c r="N55" s="154"/>
      <c r="O55" s="154"/>
      <c r="P55" s="154"/>
      <c r="Q55" s="154"/>
      <c r="R55" s="154"/>
      <c r="S55" s="154"/>
      <c r="T55" s="154"/>
      <c r="U55" s="154"/>
      <c r="V55" s="154"/>
      <c r="W55" s="154"/>
      <c r="X55" s="154"/>
      <c r="Y55" s="61"/>
      <c r="AB55" s="3"/>
      <c r="AC55" s="3"/>
      <c r="AD55" s="3"/>
      <c r="AE55" s="3"/>
      <c r="AF55" s="96"/>
      <c r="AG55" s="3"/>
      <c r="AH55" s="3"/>
      <c r="AI55" s="3"/>
      <c r="AJ55" s="3"/>
      <c r="AK55" s="3"/>
      <c r="AL55" s="3"/>
      <c r="AM55" s="3"/>
      <c r="AN55" s="3"/>
      <c r="AO55" s="3"/>
    </row>
    <row r="56" spans="1:41" ht="12.75" customHeight="1" x14ac:dyDescent="0.2">
      <c r="A56" s="156"/>
      <c r="B56" s="155" t="s">
        <v>119</v>
      </c>
      <c r="C56" s="155"/>
      <c r="D56" s="155"/>
      <c r="E56" s="155"/>
      <c r="F56" s="155"/>
      <c r="G56" s="155"/>
      <c r="H56" s="157"/>
      <c r="I56" s="157"/>
      <c r="J56" s="157"/>
      <c r="K56" s="158"/>
      <c r="L56" s="58"/>
      <c r="M56" s="154"/>
      <c r="N56" s="154"/>
      <c r="O56" s="154"/>
      <c r="P56" s="154"/>
      <c r="Q56" s="154"/>
      <c r="R56" s="154"/>
      <c r="S56" s="154"/>
      <c r="T56" s="154"/>
      <c r="U56" s="154"/>
      <c r="V56" s="154"/>
      <c r="W56" s="154"/>
      <c r="X56" s="154"/>
      <c r="Y56" s="61"/>
      <c r="AB56" s="3"/>
      <c r="AC56" s="3"/>
      <c r="AD56" s="3"/>
      <c r="AE56" s="3"/>
      <c r="AF56" s="96"/>
      <c r="AG56" s="3"/>
      <c r="AH56" s="3"/>
      <c r="AI56" s="3"/>
      <c r="AJ56" s="3"/>
      <c r="AK56" s="3"/>
      <c r="AL56" s="3"/>
      <c r="AM56" s="3"/>
      <c r="AN56" s="3"/>
      <c r="AO56" s="3"/>
    </row>
    <row r="57" spans="1:41" ht="12.75" customHeight="1" x14ac:dyDescent="0.2">
      <c r="A57" s="156"/>
      <c r="B57" s="155" t="s">
        <v>120</v>
      </c>
      <c r="C57" s="155"/>
      <c r="D57" s="155"/>
      <c r="E57" s="155"/>
      <c r="F57" s="155"/>
      <c r="G57" s="155"/>
      <c r="H57" s="157"/>
      <c r="I57" s="157"/>
      <c r="J57" s="157"/>
      <c r="K57" s="158"/>
      <c r="L57" s="159"/>
      <c r="M57" s="154"/>
      <c r="N57" s="154"/>
      <c r="O57" s="154"/>
      <c r="P57" s="154"/>
      <c r="Q57" s="154"/>
      <c r="R57" s="154"/>
      <c r="S57" s="154"/>
      <c r="T57" s="154"/>
      <c r="U57" s="154"/>
      <c r="V57" s="154"/>
      <c r="W57" s="154"/>
      <c r="X57" s="154"/>
      <c r="Y57" s="61"/>
      <c r="AB57" s="3"/>
      <c r="AC57" s="3"/>
      <c r="AD57" s="3"/>
      <c r="AE57" s="3"/>
      <c r="AF57" s="96"/>
      <c r="AG57" s="3"/>
      <c r="AH57" s="3"/>
      <c r="AI57" s="3"/>
      <c r="AJ57" s="3"/>
      <c r="AK57" s="3"/>
      <c r="AL57" s="3"/>
      <c r="AM57" s="3"/>
      <c r="AN57" s="3"/>
      <c r="AO57" s="3"/>
    </row>
    <row r="58" spans="1:41" ht="12.75" customHeight="1" x14ac:dyDescent="0.2">
      <c r="A58" s="156"/>
      <c r="B58" s="155"/>
      <c r="C58" s="155"/>
      <c r="D58" s="155"/>
      <c r="E58" s="155"/>
      <c r="F58" s="155"/>
      <c r="G58" s="155"/>
      <c r="H58" s="157"/>
      <c r="I58" s="157"/>
      <c r="J58" s="157"/>
      <c r="K58" s="158"/>
      <c r="L58" s="159"/>
      <c r="M58" s="154"/>
      <c r="N58" s="154"/>
      <c r="O58" s="154"/>
      <c r="P58" s="154"/>
      <c r="Q58" s="154"/>
      <c r="R58" s="154"/>
      <c r="S58" s="154"/>
      <c r="T58" s="154"/>
      <c r="U58" s="154"/>
      <c r="V58" s="154"/>
      <c r="W58" s="154"/>
      <c r="X58" s="154"/>
      <c r="Y58" s="61"/>
      <c r="AB58" s="3"/>
      <c r="AC58" s="3"/>
      <c r="AD58" s="3"/>
      <c r="AE58" s="3"/>
      <c r="AF58" s="96"/>
      <c r="AG58" s="3"/>
      <c r="AH58" s="3"/>
      <c r="AI58" s="3"/>
      <c r="AJ58" s="3"/>
      <c r="AK58" s="3"/>
      <c r="AL58" s="3"/>
      <c r="AM58" s="3"/>
      <c r="AN58" s="3"/>
      <c r="AO58" s="3"/>
    </row>
    <row r="59" spans="1:41" ht="12.75" customHeight="1" x14ac:dyDescent="0.2">
      <c r="A59" s="156"/>
      <c r="B59" s="153" t="s">
        <v>121</v>
      </c>
      <c r="C59" s="155"/>
      <c r="D59" s="155"/>
      <c r="E59" s="155"/>
      <c r="F59" s="155"/>
      <c r="G59" s="155"/>
      <c r="H59" s="157"/>
      <c r="I59" s="157"/>
      <c r="J59" s="157"/>
      <c r="K59" s="158"/>
      <c r="L59" s="159"/>
      <c r="M59" s="154"/>
      <c r="N59" s="154"/>
      <c r="O59" s="154"/>
      <c r="P59" s="154"/>
      <c r="Q59" s="154"/>
      <c r="R59" s="154"/>
      <c r="S59" s="154"/>
      <c r="T59" s="154"/>
      <c r="U59" s="154"/>
      <c r="V59" s="154"/>
      <c r="W59" s="154"/>
      <c r="X59" s="154"/>
      <c r="Y59" s="61"/>
      <c r="AB59" s="3"/>
      <c r="AC59" s="3"/>
      <c r="AD59" s="3"/>
      <c r="AE59" s="3"/>
      <c r="AF59" s="96"/>
      <c r="AG59" s="3"/>
      <c r="AH59" s="3"/>
      <c r="AI59" s="3"/>
      <c r="AJ59" s="3"/>
      <c r="AK59" s="3"/>
      <c r="AL59" s="3"/>
      <c r="AM59" s="3"/>
      <c r="AN59" s="3"/>
      <c r="AO59" s="3"/>
    </row>
    <row r="60" spans="1:41" ht="12.75" customHeight="1" x14ac:dyDescent="0.2">
      <c r="A60" s="156"/>
      <c r="B60" s="155" t="s">
        <v>122</v>
      </c>
      <c r="C60" s="155"/>
      <c r="D60" s="155"/>
      <c r="E60" s="155"/>
      <c r="F60" s="155"/>
      <c r="G60" s="155"/>
      <c r="H60" s="157"/>
      <c r="I60" s="157"/>
      <c r="J60" s="157"/>
      <c r="K60" s="158"/>
      <c r="L60" s="159"/>
      <c r="M60" s="154"/>
      <c r="N60" s="154"/>
      <c r="O60" s="154"/>
      <c r="P60" s="154"/>
      <c r="Q60" s="154"/>
      <c r="R60" s="154"/>
      <c r="S60" s="154"/>
      <c r="T60" s="154"/>
      <c r="U60" s="154"/>
      <c r="V60" s="154"/>
      <c r="W60" s="154"/>
      <c r="X60" s="154"/>
      <c r="Y60" s="61"/>
      <c r="AB60" s="3"/>
      <c r="AC60" s="3"/>
      <c r="AD60" s="3"/>
      <c r="AE60" s="3"/>
      <c r="AF60" s="96"/>
      <c r="AG60" s="3"/>
      <c r="AH60" s="3"/>
      <c r="AI60" s="3"/>
      <c r="AJ60" s="3"/>
      <c r="AK60" s="3"/>
      <c r="AL60" s="3"/>
      <c r="AM60" s="3"/>
      <c r="AN60" s="3"/>
      <c r="AO60" s="3"/>
    </row>
    <row r="61" spans="1:41" ht="12.75" customHeight="1" x14ac:dyDescent="0.2">
      <c r="A61" s="156"/>
      <c r="B61" s="155" t="s">
        <v>123</v>
      </c>
      <c r="C61" s="155"/>
      <c r="D61" s="155"/>
      <c r="E61" s="155"/>
      <c r="F61" s="155"/>
      <c r="G61" s="155"/>
      <c r="H61" s="157"/>
      <c r="I61" s="157"/>
      <c r="J61" s="157"/>
      <c r="K61" s="158"/>
      <c r="L61" s="159"/>
      <c r="M61" s="154"/>
      <c r="N61" s="154"/>
      <c r="O61" s="154"/>
      <c r="P61" s="154"/>
      <c r="Q61" s="154"/>
      <c r="R61" s="154"/>
      <c r="S61" s="154"/>
      <c r="T61" s="154"/>
      <c r="U61" s="154"/>
      <c r="V61" s="154"/>
      <c r="W61" s="154"/>
      <c r="X61" s="154"/>
      <c r="Y61" s="61"/>
      <c r="AB61" s="3"/>
      <c r="AC61" s="3"/>
      <c r="AD61" s="3"/>
      <c r="AE61" s="3"/>
      <c r="AF61" s="96"/>
      <c r="AG61" s="3"/>
      <c r="AH61" s="3"/>
      <c r="AI61" s="3"/>
      <c r="AJ61" s="3"/>
      <c r="AK61" s="3"/>
      <c r="AL61" s="3"/>
      <c r="AM61" s="3"/>
      <c r="AN61" s="3"/>
      <c r="AO61" s="3"/>
    </row>
    <row r="62" spans="1:41" ht="12.75" customHeight="1" x14ac:dyDescent="0.2">
      <c r="A62" s="156"/>
      <c r="B62" s="155"/>
      <c r="C62" s="155"/>
      <c r="D62" s="155"/>
      <c r="E62" s="155"/>
      <c r="F62" s="155"/>
      <c r="G62" s="155"/>
      <c r="H62" s="157"/>
      <c r="I62" s="157"/>
      <c r="J62" s="157"/>
      <c r="K62" s="158"/>
      <c r="L62" s="159"/>
      <c r="M62" s="154"/>
      <c r="N62" s="154"/>
      <c r="O62" s="154"/>
      <c r="P62" s="154"/>
      <c r="Q62" s="154"/>
      <c r="R62" s="154"/>
      <c r="S62" s="154"/>
      <c r="T62" s="154"/>
      <c r="U62" s="154"/>
      <c r="V62" s="154"/>
      <c r="W62" s="154"/>
      <c r="X62" s="154"/>
      <c r="Y62" s="61"/>
      <c r="AB62" s="3"/>
      <c r="AC62" s="3"/>
      <c r="AD62" s="3"/>
      <c r="AE62" s="3"/>
      <c r="AF62" s="96"/>
      <c r="AG62" s="3"/>
      <c r="AH62" s="3"/>
      <c r="AI62" s="3"/>
      <c r="AJ62" s="3"/>
      <c r="AK62" s="3"/>
      <c r="AL62" s="3"/>
      <c r="AM62" s="3"/>
      <c r="AN62" s="3"/>
      <c r="AO62" s="3"/>
    </row>
    <row r="63" spans="1:41" ht="12.75" customHeight="1" x14ac:dyDescent="0.2">
      <c r="A63" s="156"/>
      <c r="B63" s="153" t="s">
        <v>124</v>
      </c>
      <c r="C63" s="155"/>
      <c r="D63" s="155"/>
      <c r="E63" s="155"/>
      <c r="F63" s="155"/>
      <c r="G63" s="155"/>
      <c r="H63" s="157"/>
      <c r="I63" s="157"/>
      <c r="J63" s="157"/>
      <c r="K63" s="158"/>
      <c r="L63" s="58"/>
      <c r="M63" s="38"/>
      <c r="N63" s="38"/>
      <c r="O63" s="38"/>
      <c r="P63" s="50"/>
      <c r="Q63" s="38"/>
      <c r="R63" s="50"/>
      <c r="S63" s="50"/>
      <c r="T63" s="38"/>
      <c r="U63" s="50"/>
      <c r="V63" s="50"/>
      <c r="W63" s="50"/>
      <c r="X63" s="50"/>
      <c r="Y63" s="61"/>
      <c r="AB63" s="3"/>
      <c r="AC63" s="3"/>
      <c r="AD63" s="3"/>
      <c r="AE63" s="3"/>
      <c r="AF63" s="96"/>
      <c r="AG63" s="3"/>
      <c r="AH63" s="3"/>
      <c r="AI63" s="3"/>
      <c r="AJ63" s="3"/>
      <c r="AK63" s="3"/>
      <c r="AL63" s="3"/>
      <c r="AM63" s="3"/>
      <c r="AN63" s="3"/>
      <c r="AO63" s="3"/>
    </row>
    <row r="64" spans="1:41" ht="12.75" customHeight="1" x14ac:dyDescent="0.2">
      <c r="A64" s="156"/>
      <c r="B64" s="155" t="s">
        <v>125</v>
      </c>
      <c r="C64" s="155"/>
      <c r="D64" s="155"/>
      <c r="E64" s="155"/>
      <c r="F64" s="155"/>
      <c r="G64" s="155"/>
      <c r="H64" s="157"/>
      <c r="I64" s="157"/>
      <c r="J64" s="157"/>
      <c r="K64" s="158"/>
      <c r="L64" s="58"/>
      <c r="M64" s="160"/>
      <c r="N64" s="38"/>
      <c r="O64" s="38"/>
      <c r="P64" s="50"/>
      <c r="Q64" s="38"/>
      <c r="R64" s="50"/>
      <c r="S64" s="50"/>
      <c r="T64" s="38"/>
      <c r="U64" s="50"/>
      <c r="V64" s="50"/>
      <c r="W64" s="50"/>
      <c r="X64" s="50"/>
      <c r="Y64" s="61"/>
      <c r="AB64" s="3"/>
      <c r="AC64" s="3"/>
      <c r="AD64" s="3"/>
      <c r="AE64" s="3"/>
      <c r="AF64" s="96"/>
      <c r="AG64" s="3"/>
      <c r="AH64" s="3"/>
      <c r="AI64" s="3"/>
      <c r="AJ64" s="3"/>
      <c r="AK64" s="3"/>
      <c r="AL64" s="3"/>
      <c r="AM64" s="3"/>
      <c r="AN64" s="3"/>
      <c r="AO64" s="3"/>
    </row>
    <row r="65" spans="1:41" ht="12.75" customHeight="1" x14ac:dyDescent="0.2">
      <c r="A65" s="156"/>
      <c r="B65" s="155" t="s">
        <v>126</v>
      </c>
      <c r="C65" s="155"/>
      <c r="D65" s="155"/>
      <c r="E65" s="155"/>
      <c r="F65" s="155"/>
      <c r="G65" s="155"/>
      <c r="H65" s="157"/>
      <c r="I65" s="157"/>
      <c r="J65" s="157"/>
      <c r="K65" s="158"/>
      <c r="L65" s="58"/>
      <c r="M65" s="161" t="s">
        <v>127</v>
      </c>
      <c r="N65" s="162"/>
      <c r="O65" s="162"/>
      <c r="P65" s="162"/>
      <c r="Q65" s="162"/>
      <c r="R65" s="162"/>
      <c r="S65" s="50"/>
      <c r="T65" s="163" t="s">
        <v>128</v>
      </c>
      <c r="U65" s="164">
        <f ca="1">TODAY()</f>
        <v>45310</v>
      </c>
      <c r="V65" s="164"/>
      <c r="W65" s="164"/>
      <c r="X65" s="164"/>
      <c r="Y65" s="61"/>
      <c r="AB65" s="3"/>
      <c r="AC65" s="3"/>
      <c r="AD65" s="3"/>
      <c r="AE65" s="3"/>
      <c r="AF65" s="96"/>
      <c r="AG65" s="3"/>
      <c r="AH65" s="3"/>
      <c r="AI65" s="3"/>
      <c r="AJ65" s="3"/>
      <c r="AK65" s="3"/>
      <c r="AL65" s="3"/>
      <c r="AM65" s="3"/>
      <c r="AN65" s="3"/>
      <c r="AO65" s="3"/>
    </row>
    <row r="66" spans="1:41" ht="12.75" customHeight="1" x14ac:dyDescent="0.2">
      <c r="A66" s="156"/>
      <c r="B66" s="155" t="s">
        <v>129</v>
      </c>
      <c r="C66" s="155"/>
      <c r="D66" s="155"/>
      <c r="E66" s="155"/>
      <c r="F66" s="155"/>
      <c r="G66" s="155"/>
      <c r="H66" s="157"/>
      <c r="I66" s="157"/>
      <c r="J66" s="157"/>
      <c r="K66" s="158"/>
      <c r="L66" s="58"/>
      <c r="M66" s="161"/>
      <c r="N66" s="162"/>
      <c r="O66" s="162"/>
      <c r="P66" s="162"/>
      <c r="Q66" s="162"/>
      <c r="R66" s="162"/>
      <c r="S66" s="50"/>
      <c r="T66" s="163"/>
      <c r="U66" s="164"/>
      <c r="V66" s="164"/>
      <c r="W66" s="164"/>
      <c r="X66" s="164"/>
      <c r="Y66" s="61"/>
      <c r="AB66" s="3"/>
      <c r="AC66" s="3"/>
      <c r="AD66" s="3"/>
      <c r="AE66" s="3"/>
      <c r="AF66" s="96"/>
      <c r="AG66" s="3"/>
      <c r="AH66" s="3"/>
      <c r="AI66" s="3"/>
      <c r="AJ66" s="3"/>
      <c r="AK66" s="3"/>
      <c r="AL66" s="3"/>
      <c r="AM66" s="3"/>
      <c r="AN66" s="3"/>
      <c r="AO66" s="3"/>
    </row>
    <row r="67" spans="1:41" ht="12.75" customHeight="1" x14ac:dyDescent="0.2">
      <c r="A67" s="156"/>
      <c r="B67" s="155"/>
      <c r="C67" s="155"/>
      <c r="D67" s="155"/>
      <c r="E67" s="155"/>
      <c r="F67" s="155"/>
      <c r="G67" s="155"/>
      <c r="H67" s="157"/>
      <c r="I67" s="157"/>
      <c r="J67" s="157"/>
      <c r="K67" s="158"/>
      <c r="L67" s="58"/>
      <c r="M67" s="38"/>
      <c r="N67" s="38"/>
      <c r="O67" s="38"/>
      <c r="P67" s="50"/>
      <c r="Q67" s="38"/>
      <c r="R67" s="50"/>
      <c r="S67" s="50"/>
      <c r="T67" s="38"/>
      <c r="U67" s="50"/>
      <c r="V67" s="50"/>
      <c r="W67" s="50"/>
      <c r="X67" s="50"/>
      <c r="Y67" s="61"/>
      <c r="AB67" s="3"/>
      <c r="AC67" s="3"/>
      <c r="AD67" s="3"/>
      <c r="AE67" s="3"/>
      <c r="AF67" s="96"/>
      <c r="AG67" s="3"/>
      <c r="AH67" s="3"/>
      <c r="AI67" s="3"/>
      <c r="AJ67" s="3"/>
      <c r="AK67" s="3"/>
      <c r="AL67" s="3"/>
      <c r="AM67" s="3"/>
      <c r="AN67" s="3"/>
      <c r="AO67" s="3"/>
    </row>
    <row r="68" spans="1:41" ht="8.1" customHeight="1" thickBot="1" x14ac:dyDescent="0.25">
      <c r="A68" s="165"/>
      <c r="B68" s="166"/>
      <c r="C68" s="166"/>
      <c r="D68" s="166"/>
      <c r="E68" s="166"/>
      <c r="F68" s="166"/>
      <c r="G68" s="166"/>
      <c r="H68" s="167"/>
      <c r="I68" s="167"/>
      <c r="J68" s="167"/>
      <c r="K68" s="168"/>
      <c r="L68" s="137"/>
      <c r="M68" s="138"/>
      <c r="N68" s="138"/>
      <c r="O68" s="138"/>
      <c r="P68" s="139"/>
      <c r="Q68" s="138"/>
      <c r="R68" s="139"/>
      <c r="S68" s="139"/>
      <c r="T68" s="138"/>
      <c r="U68" s="139"/>
      <c r="V68" s="139"/>
      <c r="W68" s="139"/>
      <c r="X68" s="139"/>
      <c r="Y68" s="140"/>
      <c r="AB68" s="3"/>
      <c r="AC68" s="3"/>
      <c r="AD68" s="3"/>
      <c r="AE68" s="3"/>
      <c r="AF68" s="96"/>
      <c r="AG68" s="3"/>
      <c r="AH68" s="3"/>
      <c r="AI68" s="3"/>
      <c r="AJ68" s="3"/>
      <c r="AK68" s="3"/>
      <c r="AL68" s="3"/>
      <c r="AM68" s="3"/>
      <c r="AN68" s="3"/>
      <c r="AO68" s="3"/>
    </row>
    <row r="69" spans="1:41" x14ac:dyDescent="0.2">
      <c r="A69" s="155"/>
      <c r="B69" s="155"/>
      <c r="C69" s="155"/>
      <c r="D69" s="155"/>
      <c r="E69" s="155"/>
      <c r="F69" s="155"/>
      <c r="G69" s="155"/>
      <c r="H69" s="157"/>
      <c r="I69" s="157"/>
      <c r="J69" s="157"/>
      <c r="K69" s="155"/>
      <c r="L69" s="155"/>
      <c r="M69" s="157"/>
      <c r="N69" s="157"/>
      <c r="O69" s="157"/>
      <c r="P69" s="155"/>
      <c r="Q69" s="157"/>
      <c r="R69" s="155"/>
      <c r="S69" s="155"/>
      <c r="T69" s="157"/>
      <c r="U69" s="155"/>
      <c r="V69" s="155"/>
      <c r="W69" s="155"/>
      <c r="X69" s="155"/>
      <c r="Y69" s="155"/>
      <c r="AB69" s="3"/>
      <c r="AC69" s="3"/>
      <c r="AD69" s="3"/>
      <c r="AE69" s="3"/>
      <c r="AF69" s="96"/>
      <c r="AG69" s="3"/>
      <c r="AH69" s="3"/>
      <c r="AI69" s="3"/>
      <c r="AJ69" s="3"/>
      <c r="AK69" s="3"/>
      <c r="AL69" s="3"/>
      <c r="AM69" s="3"/>
      <c r="AN69" s="3"/>
      <c r="AO69" s="3"/>
    </row>
    <row r="70" spans="1:41" hidden="1" x14ac:dyDescent="0.2">
      <c r="A70" s="155"/>
      <c r="B70" s="155"/>
      <c r="C70" s="155"/>
      <c r="D70" s="155"/>
      <c r="E70" s="155"/>
      <c r="F70" s="155"/>
      <c r="G70" s="155"/>
      <c r="H70" s="157"/>
      <c r="I70" s="157"/>
      <c r="J70" s="157"/>
      <c r="K70" s="155"/>
      <c r="L70" s="155"/>
      <c r="M70" s="157"/>
      <c r="N70" s="157"/>
      <c r="O70" s="157"/>
      <c r="P70" s="155"/>
      <c r="Q70" s="157"/>
      <c r="R70" s="155"/>
      <c r="S70" s="155"/>
      <c r="T70" s="157"/>
      <c r="U70" s="155"/>
      <c r="V70" s="155"/>
      <c r="W70" s="155"/>
      <c r="X70" s="155"/>
      <c r="Y70" s="155"/>
      <c r="AB70" s="3"/>
      <c r="AC70" s="3"/>
      <c r="AD70" s="3"/>
      <c r="AE70" s="3"/>
      <c r="AF70" s="96"/>
      <c r="AG70" s="3"/>
      <c r="AH70" s="3"/>
      <c r="AI70" s="3"/>
      <c r="AJ70" s="3"/>
      <c r="AK70" s="3"/>
      <c r="AL70" s="3"/>
      <c r="AM70" s="3"/>
      <c r="AN70" s="3"/>
      <c r="AO70" s="3"/>
    </row>
    <row r="71" spans="1:41" hidden="1" x14ac:dyDescent="0.2">
      <c r="A71" s="155"/>
      <c r="B71" s="155"/>
      <c r="C71" s="155"/>
      <c r="D71" s="155"/>
      <c r="E71" s="155"/>
      <c r="F71" s="155"/>
      <c r="G71" s="155"/>
      <c r="H71" s="157"/>
      <c r="I71" s="157"/>
      <c r="J71" s="157"/>
      <c r="K71" s="155"/>
      <c r="L71" s="155"/>
      <c r="M71" s="157"/>
      <c r="N71" s="157"/>
      <c r="O71" s="157"/>
      <c r="P71" s="155"/>
      <c r="Q71" s="157"/>
      <c r="R71" s="155"/>
      <c r="S71" s="155"/>
      <c r="T71" s="157"/>
      <c r="U71" s="155"/>
      <c r="V71" s="155"/>
      <c r="W71" s="155"/>
      <c r="X71" s="155"/>
      <c r="Y71" s="155"/>
      <c r="AB71" s="3"/>
      <c r="AC71" s="3"/>
      <c r="AD71" s="3"/>
      <c r="AE71" s="3"/>
      <c r="AF71" s="96"/>
      <c r="AG71" s="3"/>
      <c r="AH71" s="3"/>
      <c r="AI71" s="3"/>
      <c r="AJ71" s="3"/>
      <c r="AK71" s="3"/>
      <c r="AL71" s="3"/>
      <c r="AM71" s="3"/>
      <c r="AN71" s="3"/>
      <c r="AO71" s="3"/>
    </row>
    <row r="72" spans="1:41" hidden="1" x14ac:dyDescent="0.2">
      <c r="A72" s="155"/>
      <c r="B72" s="155"/>
      <c r="C72" s="155"/>
      <c r="D72" s="155"/>
      <c r="E72" s="155"/>
      <c r="F72" s="155"/>
      <c r="G72" s="155"/>
      <c r="H72" s="157"/>
      <c r="I72" s="157"/>
      <c r="J72" s="157"/>
      <c r="K72" s="155"/>
      <c r="L72" s="155"/>
      <c r="M72" s="157"/>
      <c r="N72" s="157"/>
      <c r="O72" s="157"/>
      <c r="P72" s="155"/>
      <c r="Q72" s="157"/>
      <c r="R72" s="155"/>
      <c r="S72" s="155"/>
      <c r="T72" s="157"/>
      <c r="U72" s="155"/>
      <c r="V72" s="155"/>
      <c r="W72" s="155"/>
      <c r="X72" s="155"/>
      <c r="Y72" s="155"/>
      <c r="AB72" s="3" t="s">
        <v>130</v>
      </c>
      <c r="AC72" s="3"/>
      <c r="AD72" s="3"/>
      <c r="AE72" s="3"/>
      <c r="AF72" s="3"/>
      <c r="AG72" s="3"/>
      <c r="AH72" s="3"/>
      <c r="AI72" s="3"/>
      <c r="AJ72" s="3"/>
      <c r="AK72" s="3"/>
      <c r="AL72" s="3"/>
      <c r="AM72" s="3"/>
      <c r="AN72" s="3"/>
      <c r="AO72" s="3"/>
    </row>
    <row r="73" spans="1:41" hidden="1" x14ac:dyDescent="0.2">
      <c r="A73" s="155"/>
      <c r="B73" s="155"/>
      <c r="C73" s="155"/>
      <c r="D73" s="155"/>
      <c r="E73" s="155"/>
      <c r="F73" s="155"/>
      <c r="G73" s="155"/>
      <c r="H73" s="157"/>
      <c r="I73" s="157"/>
      <c r="J73" s="157"/>
      <c r="K73" s="155"/>
      <c r="L73" s="155"/>
      <c r="M73" s="157"/>
      <c r="N73" s="157"/>
      <c r="O73" s="157"/>
      <c r="P73" s="155"/>
      <c r="Q73" s="157"/>
      <c r="R73" s="155"/>
      <c r="S73" s="155"/>
      <c r="T73" s="157"/>
      <c r="U73" s="155"/>
      <c r="V73" s="155"/>
      <c r="W73" s="155"/>
      <c r="X73" s="155"/>
      <c r="Y73" s="155"/>
      <c r="AB73" s="3"/>
      <c r="AC73" s="3" t="s">
        <v>112</v>
      </c>
      <c r="AD73" s="3" t="s">
        <v>131</v>
      </c>
      <c r="AE73" s="3" t="s">
        <v>132</v>
      </c>
      <c r="AF73" s="3" t="s">
        <v>133</v>
      </c>
      <c r="AG73" s="3"/>
      <c r="AH73" s="3"/>
      <c r="AI73" s="3"/>
      <c r="AJ73" s="3"/>
      <c r="AK73" s="3"/>
      <c r="AL73" s="3"/>
      <c r="AM73" s="3"/>
      <c r="AN73" s="3"/>
      <c r="AO73" s="3"/>
    </row>
    <row r="74" spans="1:41" hidden="1" x14ac:dyDescent="0.2">
      <c r="A74" s="155"/>
      <c r="B74" s="155"/>
      <c r="C74" s="155"/>
      <c r="D74" s="155"/>
      <c r="E74" s="155"/>
      <c r="F74" s="155"/>
      <c r="G74" s="155"/>
      <c r="H74" s="157"/>
      <c r="I74" s="157"/>
      <c r="J74" s="157"/>
      <c r="K74" s="155"/>
      <c r="L74" s="155"/>
      <c r="M74" s="157"/>
      <c r="N74" s="157"/>
      <c r="O74" s="157"/>
      <c r="P74" s="155"/>
      <c r="Q74" s="157"/>
      <c r="R74" s="155"/>
      <c r="S74" s="155"/>
      <c r="T74" s="157"/>
      <c r="U74" s="155"/>
      <c r="V74" s="155"/>
      <c r="W74" s="155"/>
      <c r="X74" s="155"/>
      <c r="Y74" s="155"/>
      <c r="AB74" s="3" t="s">
        <v>134</v>
      </c>
      <c r="AC74" s="169">
        <f>I20+I22+0.8*(I24+I27)</f>
        <v>0</v>
      </c>
      <c r="AD74" s="169">
        <f>T28</f>
        <v>0</v>
      </c>
      <c r="AE74" s="169">
        <f>AC74-AD74</f>
        <v>0</v>
      </c>
      <c r="AF74" s="170">
        <f>IF(AE74&lt;0,0,INDEX($AD$80:$AD$85,MATCH(AE74,$AB$80:$AB$85,1))+(AE74-INDEX($AB$80:$AB$85,MATCH(AE74,$AB$80:$AB$85,1)))*INDEX($AC$80:$AC$85,MATCH(AE74,$AB$80:$AB$85,1)+1)+AE74*$AC$87)</f>
        <v>0</v>
      </c>
      <c r="AG74" s="3"/>
      <c r="AH74" s="3"/>
      <c r="AI74" s="3"/>
      <c r="AJ74" s="3"/>
      <c r="AK74" s="3"/>
      <c r="AL74" s="3"/>
      <c r="AM74" s="3"/>
      <c r="AN74" s="3"/>
      <c r="AO74" s="3"/>
    </row>
    <row r="75" spans="1:41" ht="13.5" hidden="1" thickBot="1" x14ac:dyDescent="0.25">
      <c r="A75" s="155"/>
      <c r="B75" s="155"/>
      <c r="C75" s="155"/>
      <c r="D75" s="155"/>
      <c r="E75" s="155"/>
      <c r="F75" s="155"/>
      <c r="G75" s="155"/>
      <c r="H75" s="157"/>
      <c r="I75" s="157"/>
      <c r="J75" s="157"/>
      <c r="K75" s="155"/>
      <c r="L75" s="155"/>
      <c r="M75" s="157"/>
      <c r="N75" s="157"/>
      <c r="O75" s="157"/>
      <c r="P75" s="155"/>
      <c r="Q75" s="157"/>
      <c r="R75" s="155"/>
      <c r="S75" s="155"/>
      <c r="T75" s="157"/>
      <c r="U75" s="155"/>
      <c r="V75" s="155"/>
      <c r="W75" s="155"/>
      <c r="X75" s="155"/>
      <c r="Y75" s="155"/>
      <c r="AB75" s="3" t="s">
        <v>135</v>
      </c>
      <c r="AC75" s="169">
        <f>I21+I23+0.8*(I25+I28)</f>
        <v>0</v>
      </c>
      <c r="AD75" s="169">
        <f>T29</f>
        <v>0</v>
      </c>
      <c r="AE75" s="169">
        <f>AC75-AD75</f>
        <v>0</v>
      </c>
      <c r="AF75" s="171">
        <f>IF(AE75&lt;0,0,INDEX($AD$80:$AD$85,MATCH(AE75,$AB$80:$AB$85,1))+(AE75-INDEX($AB$80:$AB$85,MATCH(AE75,$AB$80:$AB$85,1)))*INDEX($AC$80:$AC$85,MATCH(AE75,$AB$80:$AB$85,1)+1)+AE75*$AC$87)</f>
        <v>0</v>
      </c>
      <c r="AG75" s="172"/>
      <c r="AI75" s="3"/>
      <c r="AJ75" s="3"/>
      <c r="AK75" s="3"/>
      <c r="AL75" s="3"/>
      <c r="AM75" s="3"/>
      <c r="AN75" s="3"/>
      <c r="AO75" s="3"/>
    </row>
    <row r="76" spans="1:41" ht="13.5" hidden="1" thickBot="1" x14ac:dyDescent="0.25">
      <c r="A76" s="155"/>
      <c r="B76" s="155"/>
      <c r="C76" s="155"/>
      <c r="D76" s="155"/>
      <c r="E76" s="155"/>
      <c r="F76" s="155"/>
      <c r="G76" s="155"/>
      <c r="H76" s="157"/>
      <c r="I76" s="157"/>
      <c r="J76" s="157"/>
      <c r="K76" s="155"/>
      <c r="L76" s="155"/>
      <c r="M76" s="157"/>
      <c r="N76" s="157"/>
      <c r="O76" s="157"/>
      <c r="P76" s="155"/>
      <c r="Q76" s="157"/>
      <c r="R76" s="155"/>
      <c r="S76" s="155"/>
      <c r="T76" s="157"/>
      <c r="U76" s="155"/>
      <c r="V76" s="155"/>
      <c r="W76" s="155"/>
      <c r="X76" s="155"/>
      <c r="Y76" s="155"/>
      <c r="AB76" s="3" t="s">
        <v>136</v>
      </c>
      <c r="AC76" s="169">
        <f>I17+0.8*(I26+I29)</f>
        <v>0</v>
      </c>
      <c r="AD76" s="169">
        <f>T30+I11</f>
        <v>0</v>
      </c>
      <c r="AE76" s="169">
        <f>AC76-AD76</f>
        <v>0</v>
      </c>
      <c r="AF76" s="171">
        <f>AE76*AG76</f>
        <v>0</v>
      </c>
      <c r="AG76" s="91">
        <v>0.25</v>
      </c>
      <c r="AH76" s="3"/>
      <c r="AI76" s="3"/>
      <c r="AJ76" s="3"/>
      <c r="AK76" s="3"/>
      <c r="AL76" s="3"/>
      <c r="AM76" s="3"/>
      <c r="AN76" s="3"/>
      <c r="AO76" s="3"/>
    </row>
    <row r="77" spans="1:41" hidden="1" x14ac:dyDescent="0.2">
      <c r="A77" s="155"/>
      <c r="B77" s="155"/>
      <c r="C77" s="155"/>
      <c r="D77" s="155"/>
      <c r="E77" s="155"/>
      <c r="F77" s="155"/>
      <c r="G77" s="155"/>
      <c r="H77" s="157"/>
      <c r="I77" s="157"/>
      <c r="J77" s="157"/>
      <c r="K77" s="155"/>
      <c r="L77" s="155"/>
      <c r="M77" s="157"/>
      <c r="N77" s="157"/>
      <c r="O77" s="157"/>
      <c r="P77" s="155"/>
      <c r="Q77" s="157"/>
      <c r="R77" s="155"/>
      <c r="S77" s="155"/>
      <c r="T77" s="157"/>
      <c r="U77" s="155"/>
      <c r="V77" s="155"/>
      <c r="W77" s="155"/>
      <c r="X77" s="155"/>
      <c r="Y77" s="155"/>
      <c r="AH77" s="3"/>
      <c r="AI77" s="3"/>
      <c r="AJ77" s="3"/>
      <c r="AK77" s="3"/>
      <c r="AL77" s="3"/>
      <c r="AM77" s="3"/>
      <c r="AN77" s="3"/>
      <c r="AO77" s="3"/>
    </row>
    <row r="78" spans="1:41" hidden="1" x14ac:dyDescent="0.2">
      <c r="A78" s="155"/>
      <c r="B78" s="155"/>
      <c r="C78" s="155"/>
      <c r="D78" s="155"/>
      <c r="E78" s="155"/>
      <c r="F78" s="155"/>
      <c r="G78" s="155"/>
      <c r="H78" s="157"/>
      <c r="I78" s="157"/>
      <c r="J78" s="157"/>
      <c r="K78" s="155"/>
      <c r="L78" s="155"/>
      <c r="M78" s="157"/>
      <c r="N78" s="157"/>
      <c r="O78" s="157"/>
      <c r="P78" s="155"/>
      <c r="Q78" s="157"/>
      <c r="R78" s="155"/>
      <c r="S78" s="155"/>
      <c r="T78" s="157"/>
      <c r="U78" s="155"/>
      <c r="V78" s="155"/>
      <c r="W78" s="155"/>
      <c r="X78" s="155"/>
      <c r="Y78" s="155"/>
      <c r="AB78" s="3" t="s">
        <v>137</v>
      </c>
      <c r="AC78" s="97">
        <f>I32-MAX(V32*12,AC93*52)-X32*12-MAX(V33*12,AC94*52)-X33*12-SUM(AF74:AF76)-AG23</f>
        <v>0</v>
      </c>
      <c r="AD78" s="3"/>
      <c r="AE78" s="97"/>
      <c r="AF78" s="172"/>
      <c r="AG78" s="172"/>
      <c r="AH78" s="3"/>
      <c r="AI78" s="3"/>
      <c r="AJ78" s="3"/>
      <c r="AK78" s="3"/>
      <c r="AL78" s="3"/>
      <c r="AM78" s="3"/>
      <c r="AN78" s="3"/>
      <c r="AO78" s="3"/>
    </row>
    <row r="79" spans="1:41" ht="13.5" hidden="1" thickBot="1" x14ac:dyDescent="0.25">
      <c r="A79" s="155"/>
      <c r="B79" s="155"/>
      <c r="C79" s="155"/>
      <c r="D79" s="155"/>
      <c r="E79" s="155"/>
      <c r="F79" s="155"/>
      <c r="G79" s="155"/>
      <c r="H79" s="157"/>
      <c r="I79" s="157"/>
      <c r="J79" s="157"/>
      <c r="K79" s="155"/>
      <c r="L79" s="155"/>
      <c r="M79" s="157"/>
      <c r="N79" s="157"/>
      <c r="O79" s="157"/>
      <c r="P79" s="155"/>
      <c r="Q79" s="157"/>
      <c r="R79" s="155"/>
      <c r="S79" s="155"/>
      <c r="T79" s="157"/>
      <c r="U79" s="155"/>
      <c r="V79" s="155"/>
      <c r="W79" s="155"/>
      <c r="X79" s="155"/>
      <c r="Y79" s="155"/>
      <c r="AB79" s="32" t="s">
        <v>138</v>
      </c>
      <c r="AC79" s="3"/>
      <c r="AD79" s="3"/>
      <c r="AE79" s="3"/>
      <c r="AF79" s="172"/>
      <c r="AG79" s="172"/>
      <c r="AH79" s="3"/>
      <c r="AI79" s="3"/>
      <c r="AJ79" s="3"/>
      <c r="AK79" s="3"/>
      <c r="AL79" s="3"/>
      <c r="AM79" s="3"/>
      <c r="AN79" s="3"/>
      <c r="AO79" s="3"/>
    </row>
    <row r="80" spans="1:41" ht="13.5" hidden="1" thickBot="1" x14ac:dyDescent="0.25">
      <c r="A80" s="155"/>
      <c r="B80" s="155"/>
      <c r="C80" s="155"/>
      <c r="D80" s="155"/>
      <c r="E80" s="155"/>
      <c r="F80" s="155"/>
      <c r="G80" s="155"/>
      <c r="H80" s="157"/>
      <c r="I80" s="157"/>
      <c r="J80" s="157"/>
      <c r="K80" s="155"/>
      <c r="L80" s="155"/>
      <c r="M80" s="157"/>
      <c r="N80" s="157"/>
      <c r="O80" s="157"/>
      <c r="P80" s="155"/>
      <c r="Q80" s="157"/>
      <c r="R80" s="155"/>
      <c r="S80" s="155"/>
      <c r="T80" s="157"/>
      <c r="U80" s="155"/>
      <c r="V80" s="155"/>
      <c r="W80" s="155"/>
      <c r="X80" s="155"/>
      <c r="Y80" s="155"/>
      <c r="AB80" s="173">
        <v>0</v>
      </c>
      <c r="AC80" s="91">
        <v>0</v>
      </c>
      <c r="AD80" s="171">
        <f>AC80*AB80</f>
        <v>0</v>
      </c>
      <c r="AE80" s="3"/>
      <c r="AF80" s="172" t="s">
        <v>139</v>
      </c>
      <c r="AG80" s="172"/>
      <c r="AH80" s="3"/>
      <c r="AI80" s="3"/>
      <c r="AJ80" s="3"/>
      <c r="AK80" s="3"/>
      <c r="AL80" s="3"/>
      <c r="AM80" s="3"/>
      <c r="AN80" s="3"/>
      <c r="AO80" s="3"/>
    </row>
    <row r="81" spans="1:46" ht="13.5" hidden="1" thickBot="1" x14ac:dyDescent="0.25">
      <c r="A81" s="155"/>
      <c r="B81" s="155"/>
      <c r="C81" s="155"/>
      <c r="D81" s="155"/>
      <c r="E81" s="155"/>
      <c r="F81" s="155"/>
      <c r="G81" s="155"/>
      <c r="H81" s="157"/>
      <c r="I81" s="157"/>
      <c r="J81" s="157"/>
      <c r="K81" s="155"/>
      <c r="L81" s="155"/>
      <c r="M81" s="157"/>
      <c r="N81" s="157"/>
      <c r="O81" s="157"/>
      <c r="P81" s="155"/>
      <c r="Q81" s="157"/>
      <c r="R81" s="155"/>
      <c r="S81" s="155"/>
      <c r="T81" s="157"/>
      <c r="U81" s="155"/>
      <c r="V81" s="155"/>
      <c r="W81" s="155"/>
      <c r="X81" s="155"/>
      <c r="Y81" s="155"/>
      <c r="AB81" s="173">
        <v>18200</v>
      </c>
      <c r="AC81" s="91">
        <v>0</v>
      </c>
      <c r="AD81" s="171">
        <f t="shared" ref="AD81" si="16">AD80+(AB81-AB80)*AC81</f>
        <v>0</v>
      </c>
      <c r="AE81" s="3"/>
      <c r="AF81" s="172" t="s">
        <v>140</v>
      </c>
      <c r="AG81" s="172"/>
      <c r="AH81" s="3"/>
      <c r="AI81" s="3"/>
      <c r="AJ81" s="3"/>
      <c r="AK81" s="3"/>
      <c r="AL81" s="3"/>
      <c r="AM81" s="3"/>
      <c r="AN81" s="3"/>
      <c r="AO81" s="3"/>
    </row>
    <row r="82" spans="1:46" ht="13.5" hidden="1" thickBot="1" x14ac:dyDescent="0.25">
      <c r="A82" s="155"/>
      <c r="B82" s="155"/>
      <c r="C82" s="155"/>
      <c r="D82" s="155"/>
      <c r="E82" s="155"/>
      <c r="F82" s="155"/>
      <c r="G82" s="155"/>
      <c r="H82" s="157"/>
      <c r="I82" s="157"/>
      <c r="J82" s="157"/>
      <c r="K82" s="155"/>
      <c r="L82" s="155"/>
      <c r="M82" s="157"/>
      <c r="N82" s="157"/>
      <c r="O82" s="157"/>
      <c r="P82" s="155"/>
      <c r="Q82" s="157"/>
      <c r="R82" s="155"/>
      <c r="S82" s="155"/>
      <c r="T82" s="157"/>
      <c r="U82" s="155"/>
      <c r="V82" s="155"/>
      <c r="W82" s="155"/>
      <c r="X82" s="155"/>
      <c r="Y82" s="155"/>
      <c r="AB82" s="173">
        <v>45000</v>
      </c>
      <c r="AC82" s="91">
        <v>0.19</v>
      </c>
      <c r="AD82" s="171">
        <f>AD81+(AB82-AB81)*AC82</f>
        <v>5092</v>
      </c>
      <c r="AF82" s="2" t="s">
        <v>13</v>
      </c>
      <c r="AH82" s="3"/>
      <c r="AI82" s="3"/>
      <c r="AJ82" s="3"/>
      <c r="AK82" s="3"/>
      <c r="AL82" s="3"/>
      <c r="AM82" s="3"/>
      <c r="AN82" s="3"/>
      <c r="AO82" s="3"/>
    </row>
    <row r="83" spans="1:46" ht="13.5" hidden="1" thickBot="1" x14ac:dyDescent="0.25">
      <c r="A83" s="155"/>
      <c r="B83" s="155"/>
      <c r="C83" s="155"/>
      <c r="D83" s="155"/>
      <c r="E83" s="155"/>
      <c r="F83" s="155"/>
      <c r="G83" s="155"/>
      <c r="H83" s="157"/>
      <c r="I83" s="157"/>
      <c r="J83" s="157"/>
      <c r="K83" s="155"/>
      <c r="L83" s="155"/>
      <c r="M83" s="157"/>
      <c r="N83" s="157"/>
      <c r="O83" s="157"/>
      <c r="P83" s="155"/>
      <c r="Q83" s="157"/>
      <c r="R83" s="155"/>
      <c r="S83" s="155"/>
      <c r="T83" s="157"/>
      <c r="U83" s="155"/>
      <c r="V83" s="155"/>
      <c r="W83" s="155"/>
      <c r="X83" s="155"/>
      <c r="Y83" s="155"/>
      <c r="AB83" s="173">
        <v>120000</v>
      </c>
      <c r="AC83" s="91">
        <v>0.32500000000000001</v>
      </c>
      <c r="AD83" s="171">
        <f>AD82+(AB83-AB82)*AC83</f>
        <v>29467</v>
      </c>
      <c r="AH83" s="3"/>
      <c r="AI83" s="3"/>
      <c r="AJ83" s="3"/>
      <c r="AK83" s="3"/>
      <c r="AL83" s="3"/>
      <c r="AM83" s="3"/>
      <c r="AN83" s="3"/>
      <c r="AO83" s="3"/>
    </row>
    <row r="84" spans="1:46" ht="13.5" hidden="1" thickBot="1" x14ac:dyDescent="0.25">
      <c r="A84" s="155"/>
      <c r="B84" s="155"/>
      <c r="C84" s="155"/>
      <c r="D84" s="155"/>
      <c r="E84" s="155"/>
      <c r="F84" s="155"/>
      <c r="G84" s="155"/>
      <c r="H84" s="174"/>
      <c r="I84" s="157"/>
      <c r="J84" s="157"/>
      <c r="K84" s="155"/>
      <c r="L84" s="155"/>
      <c r="M84" s="157"/>
      <c r="N84" s="157"/>
      <c r="O84" s="157"/>
      <c r="P84" s="155"/>
      <c r="Q84" s="175"/>
      <c r="R84" s="155"/>
      <c r="S84" s="155"/>
      <c r="T84" s="157"/>
      <c r="U84" s="155"/>
      <c r="V84" s="155"/>
      <c r="W84" s="155"/>
      <c r="X84" s="155"/>
      <c r="Y84" s="155"/>
      <c r="AB84" s="173">
        <v>180000</v>
      </c>
      <c r="AC84" s="91">
        <v>0.37</v>
      </c>
      <c r="AD84" s="171">
        <f t="shared" ref="AD84" si="17">AD83+(AB84-AB83)*AC84</f>
        <v>51667</v>
      </c>
      <c r="AF84" s="3" t="s">
        <v>141</v>
      </c>
      <c r="AH84" s="3"/>
      <c r="AI84" s="3"/>
      <c r="AJ84" s="3"/>
      <c r="AK84" s="3"/>
      <c r="AL84" s="3"/>
      <c r="AM84" s="3"/>
      <c r="AN84" s="3"/>
      <c r="AO84" s="3"/>
    </row>
    <row r="85" spans="1:46" ht="13.5" hidden="1" thickBot="1" x14ac:dyDescent="0.25">
      <c r="A85" s="155"/>
      <c r="B85" s="176"/>
      <c r="C85" s="155"/>
      <c r="D85" s="155"/>
      <c r="E85" s="155"/>
      <c r="F85" s="155"/>
      <c r="G85" s="155"/>
      <c r="H85" s="174"/>
      <c r="I85" s="157"/>
      <c r="J85" s="157"/>
      <c r="K85" s="155"/>
      <c r="L85" s="155"/>
      <c r="M85" s="157"/>
      <c r="N85" s="157"/>
      <c r="O85" s="157"/>
      <c r="P85" s="155"/>
      <c r="Q85" s="175"/>
      <c r="R85" s="155"/>
      <c r="S85" s="155"/>
      <c r="T85" s="157"/>
      <c r="U85" s="155"/>
      <c r="V85" s="155"/>
      <c r="W85" s="155"/>
      <c r="X85" s="155"/>
      <c r="Y85" s="155"/>
      <c r="AB85" s="173">
        <v>10000000</v>
      </c>
      <c r="AC85" s="91">
        <v>0.45</v>
      </c>
      <c r="AD85" s="3"/>
      <c r="AF85" s="172" t="s">
        <v>142</v>
      </c>
      <c r="AH85" s="3"/>
      <c r="AI85" s="3"/>
      <c r="AJ85" s="3"/>
      <c r="AK85" s="3"/>
      <c r="AL85" s="3"/>
      <c r="AM85" s="3"/>
      <c r="AN85" s="3"/>
      <c r="AO85" s="3"/>
    </row>
    <row r="86" spans="1:46" ht="13.5" hidden="1" thickBot="1" x14ac:dyDescent="0.25">
      <c r="A86" s="155"/>
      <c r="B86" s="176"/>
      <c r="C86" s="155"/>
      <c r="D86" s="155"/>
      <c r="E86" s="155"/>
      <c r="F86" s="155"/>
      <c r="G86" s="155"/>
      <c r="H86" s="157"/>
      <c r="I86" s="157"/>
      <c r="J86" s="157"/>
      <c r="K86" s="155"/>
      <c r="L86" s="155"/>
      <c r="M86" s="157"/>
      <c r="N86" s="157"/>
      <c r="O86" s="157"/>
      <c r="P86" s="155"/>
      <c r="Q86" s="175"/>
      <c r="R86" s="155"/>
      <c r="S86" s="155"/>
      <c r="T86" s="157"/>
      <c r="U86" s="155"/>
      <c r="V86" s="155"/>
      <c r="W86" s="155"/>
      <c r="X86" s="155"/>
      <c r="Y86" s="155"/>
      <c r="AB86" s="3"/>
      <c r="AC86" s="3"/>
      <c r="AD86" s="3"/>
      <c r="AH86" s="3"/>
      <c r="AI86" s="3"/>
      <c r="AJ86" s="3"/>
      <c r="AK86" s="3"/>
      <c r="AL86" s="3"/>
      <c r="AM86" s="3"/>
      <c r="AN86" s="3"/>
      <c r="AO86" s="3"/>
    </row>
    <row r="87" spans="1:46" ht="13.5" hidden="1" thickBot="1" x14ac:dyDescent="0.25">
      <c r="A87" s="155"/>
      <c r="B87" s="176"/>
      <c r="C87" s="155"/>
      <c r="D87" s="155"/>
      <c r="E87" s="155"/>
      <c r="F87" s="155"/>
      <c r="G87" s="155"/>
      <c r="H87" s="157"/>
      <c r="I87" s="157"/>
      <c r="J87" s="157"/>
      <c r="K87" s="155"/>
      <c r="L87" s="155"/>
      <c r="M87" s="157"/>
      <c r="N87" s="157"/>
      <c r="O87" s="157"/>
      <c r="P87" s="155"/>
      <c r="Q87" s="175"/>
      <c r="R87" s="155"/>
      <c r="S87" s="155"/>
      <c r="T87" s="177"/>
      <c r="U87" s="155"/>
      <c r="V87" s="155"/>
      <c r="W87" s="155"/>
      <c r="X87" s="155"/>
      <c r="Y87" s="155"/>
      <c r="AB87" s="3" t="s">
        <v>143</v>
      </c>
      <c r="AC87" s="91">
        <v>0.02</v>
      </c>
      <c r="AD87" s="3"/>
      <c r="AE87" s="3"/>
      <c r="AF87" s="172"/>
      <c r="AG87" s="172"/>
      <c r="AH87" s="3"/>
      <c r="AI87" s="3"/>
      <c r="AJ87" s="3"/>
      <c r="AK87" s="3"/>
      <c r="AL87" s="3"/>
      <c r="AM87" s="3"/>
      <c r="AN87" s="3"/>
      <c r="AO87" s="3"/>
    </row>
    <row r="88" spans="1:46" hidden="1" x14ac:dyDescent="0.2">
      <c r="A88" s="155"/>
      <c r="B88" s="176"/>
      <c r="C88" s="155"/>
      <c r="D88" s="155"/>
      <c r="E88" s="155"/>
      <c r="F88" s="155"/>
      <c r="G88" s="155"/>
      <c r="H88" s="157"/>
      <c r="I88" s="157"/>
      <c r="J88" s="157"/>
      <c r="K88" s="155"/>
      <c r="L88" s="155"/>
      <c r="M88" s="157"/>
      <c r="N88" s="157"/>
      <c r="O88" s="157"/>
      <c r="P88" s="155"/>
      <c r="Q88" s="175"/>
      <c r="R88" s="155"/>
      <c r="S88" s="155"/>
      <c r="T88" s="157"/>
      <c r="U88" s="155"/>
      <c r="V88" s="155"/>
      <c r="W88" s="155"/>
      <c r="X88" s="155"/>
      <c r="Y88" s="155"/>
      <c r="AB88" s="3"/>
      <c r="AC88" s="3"/>
      <c r="AD88" s="3"/>
      <c r="AE88" s="3"/>
      <c r="AF88" s="3"/>
      <c r="AG88" s="3"/>
      <c r="AH88" s="3"/>
      <c r="AI88" s="3"/>
      <c r="AJ88" s="3"/>
      <c r="AK88" s="3"/>
      <c r="AL88" s="3"/>
      <c r="AM88" s="3"/>
      <c r="AN88" s="3"/>
      <c r="AO88" s="3"/>
    </row>
    <row r="89" spans="1:46" hidden="1" x14ac:dyDescent="0.2">
      <c r="A89" s="155"/>
      <c r="B89" s="176"/>
      <c r="C89" s="155"/>
      <c r="D89" s="155"/>
      <c r="E89" s="155"/>
      <c r="F89" s="155"/>
      <c r="G89" s="155"/>
      <c r="H89" s="157"/>
      <c r="I89" s="157"/>
      <c r="J89" s="157"/>
      <c r="K89" s="155"/>
      <c r="L89" s="155"/>
      <c r="M89" s="157"/>
      <c r="N89" s="157"/>
      <c r="O89" s="157"/>
      <c r="P89" s="155"/>
      <c r="Q89" s="157"/>
      <c r="R89" s="155"/>
      <c r="S89" s="155"/>
      <c r="T89" s="157"/>
      <c r="U89" s="155"/>
      <c r="V89" s="155"/>
      <c r="W89" s="155"/>
      <c r="X89" s="155"/>
      <c r="Y89" s="155"/>
      <c r="AB89" s="3"/>
      <c r="AC89" s="3"/>
      <c r="AD89" s="3"/>
      <c r="AE89" s="3"/>
      <c r="AF89" s="3"/>
      <c r="AG89" s="3"/>
      <c r="AH89" s="3"/>
      <c r="AI89" s="3"/>
      <c r="AJ89" s="3"/>
      <c r="AK89" s="3"/>
      <c r="AL89" s="3"/>
      <c r="AM89" s="3"/>
      <c r="AN89" s="3"/>
      <c r="AO89" s="3"/>
    </row>
    <row r="90" spans="1:46" hidden="1" x14ac:dyDescent="0.2">
      <c r="A90" s="155"/>
      <c r="B90" s="178"/>
      <c r="C90" s="155"/>
      <c r="D90" s="155"/>
      <c r="E90" s="155"/>
      <c r="F90" s="155"/>
      <c r="G90" s="155"/>
      <c r="H90" s="157"/>
      <c r="I90" s="157"/>
      <c r="J90" s="157"/>
      <c r="K90" s="155"/>
      <c r="L90" s="155"/>
      <c r="M90" s="157"/>
      <c r="N90" s="157"/>
      <c r="O90" s="157"/>
      <c r="P90" s="155"/>
      <c r="Q90" s="157"/>
      <c r="R90" s="155"/>
      <c r="S90" s="155"/>
      <c r="T90" s="157"/>
      <c r="U90" s="155"/>
      <c r="V90" s="155"/>
      <c r="W90" s="155"/>
      <c r="X90" s="155"/>
      <c r="Y90" s="155"/>
      <c r="AB90" s="3" t="s">
        <v>144</v>
      </c>
      <c r="AC90" s="3"/>
      <c r="AD90" s="3"/>
      <c r="AE90" s="3"/>
      <c r="AF90" s="3"/>
      <c r="AG90" s="3"/>
      <c r="AH90" s="3"/>
      <c r="AI90" s="3"/>
      <c r="AJ90" s="3"/>
      <c r="AK90" s="3"/>
      <c r="AL90" s="3"/>
      <c r="AM90" s="3"/>
      <c r="AN90" s="3"/>
      <c r="AO90" s="3"/>
    </row>
    <row r="91" spans="1:46" hidden="1" x14ac:dyDescent="0.2">
      <c r="A91" s="155"/>
      <c r="B91" s="176"/>
      <c r="C91" s="155"/>
      <c r="D91" s="155"/>
      <c r="E91" s="176"/>
      <c r="F91" s="176"/>
      <c r="G91" s="176"/>
      <c r="H91" s="157"/>
      <c r="I91" s="157"/>
      <c r="J91" s="157"/>
      <c r="K91" s="155"/>
      <c r="L91" s="155"/>
      <c r="M91" s="157"/>
      <c r="N91" s="157"/>
      <c r="O91" s="157"/>
      <c r="P91" s="155"/>
      <c r="Q91" s="157"/>
      <c r="R91" s="155"/>
      <c r="S91" s="155"/>
      <c r="T91" s="157"/>
      <c r="U91" s="155"/>
      <c r="V91" s="155"/>
      <c r="W91" s="155"/>
      <c r="X91" s="155"/>
      <c r="Y91" s="155"/>
      <c r="AB91" s="2"/>
      <c r="AC91" s="179" t="s">
        <v>144</v>
      </c>
      <c r="AD91" t="s">
        <v>145</v>
      </c>
      <c r="AE91" s="2" t="s">
        <v>146</v>
      </c>
      <c r="AG91" t="s">
        <v>97</v>
      </c>
      <c r="AI91" s="2"/>
      <c r="AK91" s="2" t="s">
        <v>99</v>
      </c>
      <c r="AO91" s="2"/>
      <c r="AS91" s="2"/>
    </row>
    <row r="92" spans="1:46" hidden="1" x14ac:dyDescent="0.2">
      <c r="A92" s="155"/>
      <c r="B92" s="176"/>
      <c r="C92" s="155"/>
      <c r="D92" s="155"/>
      <c r="E92" s="176"/>
      <c r="F92" s="176"/>
      <c r="G92" s="176"/>
      <c r="H92" s="157"/>
      <c r="I92" s="157"/>
      <c r="J92" s="157"/>
      <c r="K92" s="155"/>
      <c r="L92" s="155"/>
      <c r="M92" s="157"/>
      <c r="N92" s="157"/>
      <c r="O92" s="157"/>
      <c r="P92" s="155"/>
      <c r="Q92" s="157"/>
      <c r="R92" s="155"/>
      <c r="S92" s="155"/>
      <c r="T92" s="157"/>
      <c r="U92" s="155"/>
      <c r="V92" s="155"/>
      <c r="W92" s="155"/>
      <c r="X92" s="155"/>
      <c r="Y92" s="155"/>
      <c r="AB92" s="2"/>
      <c r="AC92" s="179"/>
      <c r="AE92" s="2"/>
      <c r="AI92" s="2"/>
      <c r="AK92" s="2"/>
      <c r="AO92" s="2"/>
      <c r="AS92" s="2"/>
    </row>
    <row r="93" spans="1:46" hidden="1" x14ac:dyDescent="0.2">
      <c r="A93" s="155"/>
      <c r="B93" s="176"/>
      <c r="C93" s="155"/>
      <c r="D93" s="155"/>
      <c r="E93" s="176"/>
      <c r="F93" s="176"/>
      <c r="G93" s="176"/>
      <c r="H93" s="157"/>
      <c r="I93" s="157"/>
      <c r="J93" s="157"/>
      <c r="K93" s="155"/>
      <c r="L93" s="155"/>
      <c r="M93" s="157"/>
      <c r="N93" s="157"/>
      <c r="O93" s="157"/>
      <c r="P93" s="155"/>
      <c r="Q93" s="157"/>
      <c r="R93" s="155"/>
      <c r="S93" s="155"/>
      <c r="T93" s="157"/>
      <c r="U93" s="155"/>
      <c r="V93" s="155"/>
      <c r="W93" s="155"/>
      <c r="X93" s="155"/>
      <c r="Y93" s="155"/>
      <c r="AB93" s="2" t="s">
        <v>97</v>
      </c>
      <c r="AC93" s="180">
        <f>IFERROR(INDEX($AG$94:$AH$96,MIN(R32+1,3),Q32)+MAX(R32-2,0)*INDEX($AG$97:$AH$97,1,Q32),0)</f>
        <v>0</v>
      </c>
      <c r="AD93">
        <f>O32</f>
        <v>0</v>
      </c>
      <c r="AE93" t="e">
        <f>VLOOKUP(VLOOKUP(AD93,$AI$191:$AJ$2964,2,FALSE),$AK$191:$AL$208,2,FALSE)</f>
        <v>#N/A</v>
      </c>
      <c r="AG93" t="s">
        <v>147</v>
      </c>
      <c r="AH93" s="181" t="s">
        <v>148</v>
      </c>
      <c r="AK93" t="s">
        <v>147</v>
      </c>
      <c r="AL93" s="181" t="s">
        <v>148</v>
      </c>
      <c r="AP93" s="181"/>
      <c r="AT93" s="181"/>
    </row>
    <row r="94" spans="1:46" hidden="1" x14ac:dyDescent="0.2">
      <c r="A94" s="155"/>
      <c r="B94" s="176"/>
      <c r="C94" s="155"/>
      <c r="D94" s="155"/>
      <c r="E94" s="176"/>
      <c r="F94" s="176"/>
      <c r="G94" s="176"/>
      <c r="H94" s="157"/>
      <c r="I94" s="157"/>
      <c r="J94" s="157"/>
      <c r="K94" s="155"/>
      <c r="L94" s="155"/>
      <c r="M94" s="157"/>
      <c r="N94" s="157"/>
      <c r="O94" s="157"/>
      <c r="P94" s="155"/>
      <c r="Q94" s="157"/>
      <c r="R94" s="155"/>
      <c r="S94" s="155"/>
      <c r="T94" s="157"/>
      <c r="U94" s="155"/>
      <c r="V94" s="155"/>
      <c r="W94" s="155"/>
      <c r="X94" s="155"/>
      <c r="Y94" s="155"/>
      <c r="AB94" s="2" t="s">
        <v>99</v>
      </c>
      <c r="AC94" s="180">
        <f>IFERROR(INDEX($AK$94:$AL$96,MIN(R33+1,3),Q33)+MAX(R33-2,0)*INDEX($AK$97:$AL$97,1,Q33),0)</f>
        <v>0</v>
      </c>
      <c r="AD94">
        <f>O33</f>
        <v>0</v>
      </c>
      <c r="AE94" t="e">
        <f>VLOOKUP(VLOOKUP(AD94,$AI$191:$AJ$2964,2,FALSE),$AK$191:$AL$208,2,FALSE)</f>
        <v>#N/A</v>
      </c>
      <c r="AF94" t="s">
        <v>149</v>
      </c>
      <c r="AG94" s="182" t="e">
        <f>INDEX($AD$111:$AN$124,MATCH($AE$93,$AB$111:$AB$124,0),MIN(11,MATCH(MAX($T$32,0),$AC$110:$AN$110,1)))</f>
        <v>#N/A</v>
      </c>
      <c r="AH94" s="182" t="e">
        <f>INDEX($AQ$111:$BA$124,MATCH($AE$93,$AO$111:$AO$124,0),MIN(11,MATCH(MAX($T$32,0),$AP$110:$BA$110,1)))</f>
        <v>#N/A</v>
      </c>
      <c r="AJ94" t="s">
        <v>149</v>
      </c>
      <c r="AK94" s="182" t="e">
        <f>INDEX($AD$111:$AN$124,MATCH($AE$94,$AB$111:$AB$124,0),MIN(11,MATCH(MAX($T$33,0),$AC$110:$AN$110,1)))</f>
        <v>#N/A</v>
      </c>
      <c r="AL94" s="182" t="e">
        <f>INDEX($AQ$111:$BA$124,MATCH($AE$94,$AO$111:$AO$124,0),MIN(11,MATCH(MAX($T$33,0),$AP$110:$BA$110,1)))</f>
        <v>#N/A</v>
      </c>
      <c r="AO94" s="182"/>
      <c r="AP94" s="182"/>
      <c r="AS94" s="182"/>
      <c r="AT94" s="182"/>
    </row>
    <row r="95" spans="1:46" hidden="1" x14ac:dyDescent="0.2">
      <c r="A95" s="155"/>
      <c r="B95" s="176"/>
      <c r="C95" s="155"/>
      <c r="D95" s="155"/>
      <c r="E95" s="176"/>
      <c r="F95" s="176"/>
      <c r="G95" s="176"/>
      <c r="H95" s="155"/>
      <c r="I95" s="155"/>
      <c r="J95" s="155"/>
      <c r="K95" s="155"/>
      <c r="L95" s="155"/>
      <c r="M95" s="155"/>
      <c r="N95" s="155"/>
      <c r="O95" s="155"/>
      <c r="P95" s="155"/>
      <c r="Q95" s="155"/>
      <c r="R95" s="155"/>
      <c r="S95" s="155"/>
      <c r="T95" s="155"/>
      <c r="U95" s="155"/>
      <c r="V95" s="155"/>
      <c r="W95" s="155"/>
      <c r="X95" s="155"/>
      <c r="Y95" s="155"/>
      <c r="AB95" s="2"/>
      <c r="AC95" s="180"/>
      <c r="AF95" t="s">
        <v>150</v>
      </c>
      <c r="AG95" s="182" t="e">
        <f>INDEX($AD$129:$AN$142,MATCH($AE$93,$AB$129:$AB$142,0),MIN(11,MATCH(MAX($T$32,0),$AC$128:$AN$128,1)))</f>
        <v>#N/A</v>
      </c>
      <c r="AH95" s="182" t="e">
        <f>INDEX($AQ$129:$BA$142,MATCH($AE$93,$AO$129:$AO$142,0),MIN(11,MATCH(MAX($T$32,0),$AP$128:$BA$128,1)))</f>
        <v>#N/A</v>
      </c>
      <c r="AJ95" t="s">
        <v>150</v>
      </c>
      <c r="AK95" s="182" t="e">
        <f>INDEX($AD$129:$AN$142,MATCH($AE$94,$AB$129:$AB$142,0),MIN(11,MATCH(MAX($T$33,0),$AC$128:$AN$128,1)))</f>
        <v>#N/A</v>
      </c>
      <c r="AL95" s="182" t="e">
        <f>INDEX($AQ$129:$BA$142,MATCH($AE$94,$AO$129:$AO$142,0),MIN(11,MATCH(MAX($T$33,0),$AP$128:$BA$128,1)))</f>
        <v>#N/A</v>
      </c>
      <c r="AO95" s="182"/>
      <c r="AP95" s="182"/>
      <c r="AS95" s="182"/>
      <c r="AT95" s="182"/>
    </row>
    <row r="96" spans="1:46" hidden="1" x14ac:dyDescent="0.2">
      <c r="A96" s="155"/>
      <c r="B96" s="176"/>
      <c r="C96" s="155"/>
      <c r="D96" s="155"/>
      <c r="E96" s="176"/>
      <c r="F96" s="176"/>
      <c r="G96" s="176"/>
      <c r="H96" s="155"/>
      <c r="I96" s="155"/>
      <c r="J96" s="155"/>
      <c r="K96" s="155"/>
      <c r="L96" s="155"/>
      <c r="M96" s="155"/>
      <c r="N96" s="155"/>
      <c r="O96" s="155"/>
      <c r="P96" s="155"/>
      <c r="Q96" s="155"/>
      <c r="R96" s="155"/>
      <c r="S96" s="155"/>
      <c r="T96" s="155"/>
      <c r="U96" s="155"/>
      <c r="V96" s="155"/>
      <c r="W96" s="155"/>
      <c r="X96" s="155"/>
      <c r="Y96" s="155"/>
      <c r="AB96" s="2"/>
      <c r="AC96" s="183"/>
      <c r="AF96" t="s">
        <v>151</v>
      </c>
      <c r="AG96" s="182" t="e">
        <f>INDEX($AD$147:$AN$160,MATCH($AE$93,$AB$147:$AB$160,0),MIN(11,MATCH(MAX($T$32,0),$AC$146:$AN$146,1)))</f>
        <v>#N/A</v>
      </c>
      <c r="AH96" s="182" t="e">
        <f>INDEX($AQ$147:$BA$160,MATCH($AE$93,$AO$147:$AO$160,0),MIN(11,MATCH(MAX($T$32,0),$AP$146:$BA$146,1)))</f>
        <v>#N/A</v>
      </c>
      <c r="AJ96" t="s">
        <v>151</v>
      </c>
      <c r="AK96" s="182" t="e">
        <f>INDEX($AD$147:$AN$160,MATCH($AE$94,$AB$147:$AB$160,0),MIN(11,MATCH(MAX($T$33,0),$AC$146:$AN$146,1)))</f>
        <v>#N/A</v>
      </c>
      <c r="AL96" s="182" t="e">
        <f>INDEX($AQ$147:$BA$160,MATCH($AE$94,$AO$147:$AO$160,0),MIN(11,MATCH(MAX($T$33,0),$AP$146:$BA$146,1)))</f>
        <v>#N/A</v>
      </c>
      <c r="AO96" s="182"/>
      <c r="AP96" s="182"/>
      <c r="AS96" s="182"/>
      <c r="AT96" s="182"/>
    </row>
    <row r="97" spans="1:53" hidden="1" x14ac:dyDescent="0.2">
      <c r="A97" s="155"/>
      <c r="B97" s="176"/>
      <c r="C97" s="155"/>
      <c r="D97" s="155"/>
      <c r="E97" s="176"/>
      <c r="F97" s="176"/>
      <c r="G97" s="176"/>
      <c r="H97" s="155"/>
      <c r="I97" s="155"/>
      <c r="J97" s="155"/>
      <c r="K97" s="155"/>
      <c r="L97" s="155"/>
      <c r="M97" s="155"/>
      <c r="N97" s="155"/>
      <c r="O97" s="155"/>
      <c r="P97" s="155"/>
      <c r="Q97" s="155"/>
      <c r="R97" s="155"/>
      <c r="S97" s="155"/>
      <c r="T97" s="155"/>
      <c r="U97" s="155"/>
      <c r="V97" s="155"/>
      <c r="W97" s="155"/>
      <c r="X97" s="155"/>
      <c r="Y97" s="155"/>
      <c r="AB97" s="2"/>
      <c r="AC97" s="183"/>
      <c r="AF97" t="s">
        <v>152</v>
      </c>
      <c r="AG97" s="182" t="e">
        <f>INDEX($AD$165:$AN$178,MATCH($AE$93,$AB$165:$AB$178,0),MIN(11,MATCH(MAX($T$32,0),$AC$164:$AN$164,1)))</f>
        <v>#N/A</v>
      </c>
      <c r="AH97" s="182" t="e">
        <f>INDEX($AQ$165:$BA$178,MATCH($AE$93,$AO$165:$AO$178,0),MIN(11,MATCH(MAX($T$32,0),$AP$164:$BA$164,1)))</f>
        <v>#N/A</v>
      </c>
      <c r="AJ97" t="s">
        <v>152</v>
      </c>
      <c r="AK97" s="182" t="e">
        <f>INDEX($AD$165:$AN$178,MATCH($AE$94,$AB$165:$AB$178,0),MIN(11,MATCH(MAX($T$33,0),$AC$164:$AN$164,1)))</f>
        <v>#N/A</v>
      </c>
      <c r="AL97" s="182" t="e">
        <f>INDEX($AQ$165:$BA$178,MATCH($AE$94,$AO$165:$AO$178,0),MIN(11,MATCH(MAX($T$33,0),$AP$164:$BA$164,1)))</f>
        <v>#N/A</v>
      </c>
      <c r="AO97" s="182"/>
      <c r="AP97" s="182"/>
      <c r="AS97" s="182"/>
      <c r="AT97" s="182"/>
    </row>
    <row r="98" spans="1:53" hidden="1" x14ac:dyDescent="0.2">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AB98" s="2"/>
      <c r="AC98" s="180"/>
      <c r="AO98" s="182"/>
      <c r="AP98" s="182"/>
      <c r="AS98" s="182"/>
      <c r="AT98" s="182"/>
    </row>
    <row r="99" spans="1:53" hidden="1" x14ac:dyDescent="0.2">
      <c r="AB99" s="2"/>
      <c r="AC99" s="184"/>
      <c r="AO99" s="182"/>
      <c r="AP99" s="182"/>
      <c r="AS99" s="182"/>
      <c r="AT99" s="182"/>
    </row>
    <row r="100" spans="1:53" hidden="1" x14ac:dyDescent="0.2">
      <c r="AB100" s="2"/>
      <c r="AC100" s="184"/>
      <c r="AG100" s="182"/>
      <c r="AH100" s="182"/>
      <c r="AK100" s="182"/>
      <c r="AL100" s="182"/>
      <c r="AO100" s="182"/>
      <c r="AP100" s="182"/>
      <c r="AS100" s="182"/>
      <c r="AT100" s="182"/>
    </row>
    <row r="101" spans="1:53" hidden="1" x14ac:dyDescent="0.2">
      <c r="AB101" s="2"/>
      <c r="AC101" s="184"/>
      <c r="AH101" s="181"/>
    </row>
    <row r="102" spans="1:53" hidden="1" x14ac:dyDescent="0.2">
      <c r="AB102" s="2"/>
      <c r="AC102" s="2"/>
      <c r="AG102" s="185"/>
      <c r="AH102" s="181"/>
    </row>
    <row r="103" spans="1:53" hidden="1" x14ac:dyDescent="0.2">
      <c r="AB103" s="2"/>
      <c r="AC103" s="2"/>
      <c r="AH103" s="181"/>
    </row>
    <row r="104" spans="1:53" hidden="1" x14ac:dyDescent="0.2">
      <c r="AH104" s="181"/>
    </row>
    <row r="105" spans="1:53" hidden="1" x14ac:dyDescent="0.2">
      <c r="AH105" s="181"/>
    </row>
    <row r="106" spans="1:53" hidden="1" x14ac:dyDescent="0.2">
      <c r="AH106" s="181"/>
    </row>
    <row r="107" spans="1:53" hidden="1" x14ac:dyDescent="0.2">
      <c r="AC107" t="s">
        <v>153</v>
      </c>
      <c r="AD107" t="s">
        <v>92</v>
      </c>
      <c r="AH107" s="181"/>
      <c r="AP107" t="s">
        <v>153</v>
      </c>
      <c r="AQ107" t="s">
        <v>92</v>
      </c>
      <c r="AU107" s="181"/>
    </row>
    <row r="108" spans="1:53" hidden="1" x14ac:dyDescent="0.2">
      <c r="AC108">
        <v>1</v>
      </c>
      <c r="AD108">
        <v>0</v>
      </c>
      <c r="AP108">
        <v>2</v>
      </c>
      <c r="AQ108">
        <v>0</v>
      </c>
    </row>
    <row r="109" spans="1:53" hidden="1" x14ac:dyDescent="0.2"/>
    <row r="110" spans="1:53" hidden="1" x14ac:dyDescent="0.2">
      <c r="AB110" s="186"/>
      <c r="AC110">
        <v>0</v>
      </c>
      <c r="AD110" s="181">
        <f>AT$192+0.01</f>
        <v>63000.01</v>
      </c>
      <c r="AE110" s="181">
        <f t="shared" ref="AE110:AN110" si="18">AU$192+0.01</f>
        <v>75000.009999999995</v>
      </c>
      <c r="AF110" s="181">
        <f t="shared" si="18"/>
        <v>100000.01</v>
      </c>
      <c r="AG110" s="181">
        <f t="shared" si="18"/>
        <v>125000.01</v>
      </c>
      <c r="AH110" s="181">
        <f t="shared" si="18"/>
        <v>150000.01</v>
      </c>
      <c r="AI110" s="181">
        <f t="shared" si="18"/>
        <v>175000.01</v>
      </c>
      <c r="AJ110" s="181">
        <f t="shared" si="18"/>
        <v>200000.01</v>
      </c>
      <c r="AK110" s="181">
        <f t="shared" si="18"/>
        <v>251000.01</v>
      </c>
      <c r="AL110" s="181">
        <f t="shared" si="18"/>
        <v>313000.01</v>
      </c>
      <c r="AM110" s="181">
        <f t="shared" si="18"/>
        <v>376000.01</v>
      </c>
      <c r="AN110" s="181">
        <f t="shared" si="18"/>
        <v>626000.01</v>
      </c>
      <c r="AO110" s="186"/>
      <c r="AP110">
        <v>0</v>
      </c>
      <c r="AQ110" s="181">
        <f>AT$192</f>
        <v>63000</v>
      </c>
      <c r="AR110" s="181">
        <f t="shared" ref="AR110:BA110" si="19">AU$192</f>
        <v>75000</v>
      </c>
      <c r="AS110" s="181">
        <f t="shared" si="19"/>
        <v>100000</v>
      </c>
      <c r="AT110" s="181">
        <f t="shared" si="19"/>
        <v>125000</v>
      </c>
      <c r="AU110" s="181">
        <f t="shared" si="19"/>
        <v>150000</v>
      </c>
      <c r="AV110" s="181">
        <f t="shared" si="19"/>
        <v>175000</v>
      </c>
      <c r="AW110" s="181">
        <f t="shared" si="19"/>
        <v>200000</v>
      </c>
      <c r="AX110" s="181">
        <f t="shared" si="19"/>
        <v>251000</v>
      </c>
      <c r="AY110" s="181">
        <f t="shared" si="19"/>
        <v>313000</v>
      </c>
      <c r="AZ110" s="181">
        <f t="shared" si="19"/>
        <v>376000</v>
      </c>
      <c r="BA110" s="181">
        <f t="shared" si="19"/>
        <v>626000</v>
      </c>
    </row>
    <row r="111" spans="1:53" hidden="1" x14ac:dyDescent="0.2">
      <c r="AB111" s="186" t="s">
        <v>154</v>
      </c>
      <c r="AC111">
        <f>AC110+1</f>
        <v>1</v>
      </c>
      <c r="AD111" s="181">
        <f t="shared" ref="AD111:AN124" ca="1" si="20">OFFSET(AT$199,($AC111-1)*12,0)</f>
        <v>342.12072207141023</v>
      </c>
      <c r="AE111" s="181">
        <f t="shared" ca="1" si="20"/>
        <v>379.98652301607609</v>
      </c>
      <c r="AF111" s="181">
        <f t="shared" ca="1" si="20"/>
        <v>436.52396168159186</v>
      </c>
      <c r="AG111" s="181">
        <f t="shared" ca="1" si="20"/>
        <v>517.3200654407874</v>
      </c>
      <c r="AH111" s="181">
        <f t="shared" ca="1" si="20"/>
        <v>586.86934662564681</v>
      </c>
      <c r="AI111" s="181">
        <f t="shared" ca="1" si="20"/>
        <v>674.7328828523498</v>
      </c>
      <c r="AJ111" s="181">
        <f t="shared" ca="1" si="20"/>
        <v>719.40479406967108</v>
      </c>
      <c r="AK111" s="181">
        <f t="shared" ca="1" si="20"/>
        <v>763.45564096864518</v>
      </c>
      <c r="AL111" s="181">
        <f t="shared" ca="1" si="20"/>
        <v>884.3022723825369</v>
      </c>
      <c r="AM111" s="181">
        <f t="shared" ca="1" si="20"/>
        <v>997.22806574434821</v>
      </c>
      <c r="AN111" s="181">
        <f t="shared" ca="1" si="20"/>
        <v>1062.3168354131139</v>
      </c>
      <c r="AO111" s="186" t="s">
        <v>154</v>
      </c>
      <c r="AP111">
        <f>AP110+1</f>
        <v>1</v>
      </c>
      <c r="AQ111" s="181">
        <f t="shared" ref="AQ111:BA124" ca="1" si="21">OFFSET(AT$194,($AP111-1)*12,0)</f>
        <v>604.79958489104615</v>
      </c>
      <c r="AR111" s="181">
        <f t="shared" ca="1" si="21"/>
        <v>642.88767821661406</v>
      </c>
      <c r="AS111" s="181">
        <f t="shared" ca="1" si="21"/>
        <v>699.75707676825641</v>
      </c>
      <c r="AT111" s="181">
        <f t="shared" ca="1" si="21"/>
        <v>781.02753586346921</v>
      </c>
      <c r="AU111" s="181">
        <f t="shared" ca="1" si="21"/>
        <v>850.98509609849737</v>
      </c>
      <c r="AV111" s="181">
        <f t="shared" ca="1" si="21"/>
        <v>939.36446228299462</v>
      </c>
      <c r="AW111" s="181">
        <f t="shared" ca="1" si="21"/>
        <v>984.29866146877555</v>
      </c>
      <c r="AX111" s="181">
        <f t="shared" ca="1" si="21"/>
        <v>1028.6081500567511</v>
      </c>
      <c r="AY111" s="181">
        <f t="shared" ca="1" si="21"/>
        <v>1150.1642557562261</v>
      </c>
      <c r="AZ111" s="181">
        <f t="shared" ca="1" si="21"/>
        <v>1263.7530384227543</v>
      </c>
      <c r="BA111" s="181">
        <f t="shared" ca="1" si="21"/>
        <v>1329.2239453948139</v>
      </c>
    </row>
    <row r="112" spans="1:53" hidden="1" x14ac:dyDescent="0.2">
      <c r="AB112" t="s">
        <v>155</v>
      </c>
      <c r="AC112" s="180">
        <f t="shared" ref="AC112:AC124" si="22">AC111+1</f>
        <v>2</v>
      </c>
      <c r="AD112" s="187">
        <f t="shared" ca="1" si="20"/>
        <v>328.3884396386062</v>
      </c>
      <c r="AE112" s="187">
        <f t="shared" ca="1" si="20"/>
        <v>366.25424515583882</v>
      </c>
      <c r="AF112" s="187">
        <f t="shared" ca="1" si="20"/>
        <v>422.79170211162204</v>
      </c>
      <c r="AG112" s="187">
        <f t="shared" ca="1" si="20"/>
        <v>503.58776929028284</v>
      </c>
      <c r="AH112" s="187">
        <f t="shared" ca="1" si="20"/>
        <v>573.13708705567706</v>
      </c>
      <c r="AI112" s="187">
        <f t="shared" ca="1" si="20"/>
        <v>661.00060499211259</v>
      </c>
      <c r="AJ112" s="187">
        <f t="shared" ca="1" si="20"/>
        <v>705.67249791916663</v>
      </c>
      <c r="AK112" s="187">
        <f t="shared" ca="1" si="20"/>
        <v>749.7233813986752</v>
      </c>
      <c r="AL112" s="187">
        <f t="shared" ca="1" si="20"/>
        <v>870.56997623203233</v>
      </c>
      <c r="AM112" s="187">
        <f t="shared" ca="1" si="20"/>
        <v>983.49573301330884</v>
      </c>
      <c r="AN112" s="187">
        <f t="shared" ca="1" si="20"/>
        <v>1048.584575843144</v>
      </c>
      <c r="AO112" t="s">
        <v>155</v>
      </c>
      <c r="AP112" s="180">
        <f t="shared" ref="AP112:AP124" si="23">AP111+1</f>
        <v>2</v>
      </c>
      <c r="AQ112" s="187">
        <f t="shared" ca="1" si="21"/>
        <v>591.43941395484649</v>
      </c>
      <c r="AR112" s="187">
        <f t="shared" ca="1" si="21"/>
        <v>629.52750728041428</v>
      </c>
      <c r="AS112" s="187">
        <f t="shared" ca="1" si="21"/>
        <v>686.39690583205663</v>
      </c>
      <c r="AT112" s="187">
        <f t="shared" ca="1" si="21"/>
        <v>767.66736492726943</v>
      </c>
      <c r="AU112" s="187">
        <f t="shared" ca="1" si="21"/>
        <v>837.62496195759729</v>
      </c>
      <c r="AV112" s="187">
        <f t="shared" ca="1" si="21"/>
        <v>926.00434653974435</v>
      </c>
      <c r="AW112" s="187">
        <f t="shared" ca="1" si="21"/>
        <v>970.93854572552527</v>
      </c>
      <c r="AX112" s="187">
        <f t="shared" ca="1" si="21"/>
        <v>1015.2479975182013</v>
      </c>
      <c r="AY112" s="187">
        <f t="shared" ca="1" si="21"/>
        <v>1136.8041400129757</v>
      </c>
      <c r="AZ112" s="187">
        <f t="shared" ca="1" si="21"/>
        <v>1250.3928490889045</v>
      </c>
      <c r="BA112" s="187">
        <f t="shared" ca="1" si="21"/>
        <v>1315.8637928562637</v>
      </c>
    </row>
    <row r="113" spans="28:53" hidden="1" x14ac:dyDescent="0.2">
      <c r="AB113" t="s">
        <v>156</v>
      </c>
      <c r="AC113" s="180">
        <f t="shared" si="22"/>
        <v>3</v>
      </c>
      <c r="AD113" s="187">
        <f t="shared" ca="1" si="20"/>
        <v>357.59139839251804</v>
      </c>
      <c r="AE113" s="187">
        <f t="shared" ca="1" si="20"/>
        <v>395.45719933718385</v>
      </c>
      <c r="AF113" s="187">
        <f t="shared" ca="1" si="20"/>
        <v>451.99465629296702</v>
      </c>
      <c r="AG113" s="187">
        <f t="shared" ca="1" si="20"/>
        <v>532.79072347162787</v>
      </c>
      <c r="AH113" s="187">
        <f t="shared" ca="1" si="20"/>
        <v>602.34000465648728</v>
      </c>
      <c r="AI113" s="187">
        <f t="shared" ca="1" si="20"/>
        <v>690.20357746372497</v>
      </c>
      <c r="AJ113" s="187">
        <f t="shared" ca="1" si="20"/>
        <v>734.87545210051167</v>
      </c>
      <c r="AK113" s="187">
        <f t="shared" ca="1" si="20"/>
        <v>778.92633558002035</v>
      </c>
      <c r="AL113" s="187">
        <f t="shared" ca="1" si="20"/>
        <v>899.77294870364472</v>
      </c>
      <c r="AM113" s="187">
        <f t="shared" ca="1" si="20"/>
        <v>1012.6987054849213</v>
      </c>
      <c r="AN113" s="187">
        <f t="shared" ca="1" si="20"/>
        <v>1077.7875117342219</v>
      </c>
      <c r="AO113" t="s">
        <v>156</v>
      </c>
      <c r="AP113" s="180">
        <f t="shared" si="23"/>
        <v>3</v>
      </c>
      <c r="AQ113" s="187">
        <f t="shared" ca="1" si="21"/>
        <v>620.81379159365213</v>
      </c>
      <c r="AR113" s="187">
        <f t="shared" ca="1" si="21"/>
        <v>658.90192171451963</v>
      </c>
      <c r="AS113" s="187">
        <f t="shared" ca="1" si="21"/>
        <v>715.77131106733714</v>
      </c>
      <c r="AT113" s="187">
        <f t="shared" ca="1" si="21"/>
        <v>797.04177016254982</v>
      </c>
      <c r="AU113" s="187">
        <f t="shared" ca="1" si="21"/>
        <v>866.99936719287768</v>
      </c>
      <c r="AV113" s="187">
        <f t="shared" ca="1" si="21"/>
        <v>955.37875177502474</v>
      </c>
      <c r="AW113" s="187">
        <f t="shared" ca="1" si="21"/>
        <v>1000.3129509608057</v>
      </c>
      <c r="AX113" s="187">
        <f t="shared" ca="1" si="21"/>
        <v>1044.6224211511317</v>
      </c>
      <c r="AY113" s="187">
        <f t="shared" ca="1" si="21"/>
        <v>1166.1785268506064</v>
      </c>
      <c r="AZ113" s="187">
        <f t="shared" ca="1" si="21"/>
        <v>1279.7672359265352</v>
      </c>
      <c r="BA113" s="187">
        <f t="shared" ca="1" si="21"/>
        <v>1345.2382164891942</v>
      </c>
    </row>
    <row r="114" spans="28:53" hidden="1" x14ac:dyDescent="0.2">
      <c r="AB114" t="s">
        <v>157</v>
      </c>
      <c r="AC114" s="180">
        <f t="shared" si="22"/>
        <v>4</v>
      </c>
      <c r="AD114" s="187">
        <f t="shared" ca="1" si="20"/>
        <v>348.45049891130816</v>
      </c>
      <c r="AE114" s="187">
        <f t="shared" ca="1" si="20"/>
        <v>386.31631814624126</v>
      </c>
      <c r="AF114" s="187">
        <f t="shared" ca="1" si="20"/>
        <v>442.85375681175714</v>
      </c>
      <c r="AG114" s="187">
        <f t="shared" ca="1" si="20"/>
        <v>523.64986971608641</v>
      </c>
      <c r="AH114" s="187">
        <f t="shared" ca="1" si="20"/>
        <v>593.19913261067836</v>
      </c>
      <c r="AI114" s="187">
        <f t="shared" ca="1" si="20"/>
        <v>681.06266883738135</v>
      </c>
      <c r="AJ114" s="187">
        <f t="shared" ca="1" si="20"/>
        <v>725.7345983449701</v>
      </c>
      <c r="AK114" s="187">
        <f t="shared" ca="1" si="20"/>
        <v>769.78544524394408</v>
      </c>
      <c r="AL114" s="187">
        <f t="shared" ca="1" si="20"/>
        <v>890.63207665783591</v>
      </c>
      <c r="AM114" s="187">
        <f t="shared" ca="1" si="20"/>
        <v>1003.5577785683104</v>
      </c>
      <c r="AN114" s="187">
        <f t="shared" ca="1" si="20"/>
        <v>1068.6466213981455</v>
      </c>
      <c r="AO114" t="s">
        <v>157</v>
      </c>
      <c r="AP114" s="180">
        <f t="shared" si="23"/>
        <v>4</v>
      </c>
      <c r="AQ114" s="187">
        <f t="shared" ca="1" si="21"/>
        <v>611.61926252727085</v>
      </c>
      <c r="AR114" s="187">
        <f t="shared" ca="1" si="21"/>
        <v>649.70739264813847</v>
      </c>
      <c r="AS114" s="187">
        <f t="shared" ca="1" si="21"/>
        <v>706.57675440448111</v>
      </c>
      <c r="AT114" s="187">
        <f t="shared" ca="1" si="21"/>
        <v>787.84721349969391</v>
      </c>
      <c r="AU114" s="187">
        <f t="shared" ca="1" si="21"/>
        <v>857.80481053002177</v>
      </c>
      <c r="AV114" s="187">
        <f t="shared" ca="1" si="21"/>
        <v>946.18417671451891</v>
      </c>
      <c r="AW114" s="187">
        <f t="shared" ca="1" si="21"/>
        <v>991.11837590029984</v>
      </c>
      <c r="AX114" s="187">
        <f t="shared" ca="1" si="21"/>
        <v>1035.4278276929758</v>
      </c>
      <c r="AY114" s="187">
        <f t="shared" ca="1" si="21"/>
        <v>1156.9839701877506</v>
      </c>
      <c r="AZ114" s="187">
        <f t="shared" ca="1" si="21"/>
        <v>1270.5727528542786</v>
      </c>
      <c r="BA114" s="187">
        <f t="shared" ca="1" si="21"/>
        <v>1336.0436598263382</v>
      </c>
    </row>
    <row r="115" spans="28:53" hidden="1" x14ac:dyDescent="0.2">
      <c r="AB115" t="s">
        <v>158</v>
      </c>
      <c r="AC115" s="180">
        <f t="shared" si="22"/>
        <v>5</v>
      </c>
      <c r="AD115" s="187">
        <f t="shared" ca="1" si="20"/>
        <v>388.42099750118723</v>
      </c>
      <c r="AE115" s="187">
        <f t="shared" ca="1" si="20"/>
        <v>426.28681673612039</v>
      </c>
      <c r="AF115" s="187">
        <f t="shared" ca="1" si="20"/>
        <v>482.82427369190361</v>
      </c>
      <c r="AG115" s="187">
        <f t="shared" ca="1" si="20"/>
        <v>563.6203774510991</v>
      </c>
      <c r="AH115" s="187">
        <f t="shared" ca="1" si="20"/>
        <v>633.16965863595863</v>
      </c>
      <c r="AI115" s="187">
        <f t="shared" ca="1" si="20"/>
        <v>721.0331948626615</v>
      </c>
      <c r="AJ115" s="187">
        <f t="shared" ca="1" si="20"/>
        <v>765.70510607998278</v>
      </c>
      <c r="AK115" s="187">
        <f t="shared" ca="1" si="20"/>
        <v>809.75595297895688</v>
      </c>
      <c r="AL115" s="187">
        <f t="shared" ca="1" si="20"/>
        <v>930.6025843928486</v>
      </c>
      <c r="AM115" s="187">
        <f t="shared" ca="1" si="20"/>
        <v>1043.5283045935903</v>
      </c>
      <c r="AN115" s="187">
        <f t="shared" ca="1" si="20"/>
        <v>1108.6171474234256</v>
      </c>
      <c r="AO115" t="s">
        <v>158</v>
      </c>
      <c r="AP115" s="180">
        <f t="shared" si="23"/>
        <v>5</v>
      </c>
      <c r="AQ115" s="187">
        <f t="shared" ca="1" si="21"/>
        <v>651.82444700997871</v>
      </c>
      <c r="AR115" s="187">
        <f t="shared" ca="1" si="21"/>
        <v>689.91254033554662</v>
      </c>
      <c r="AS115" s="187">
        <f t="shared" ca="1" si="21"/>
        <v>746.7819296883639</v>
      </c>
      <c r="AT115" s="187">
        <f t="shared" ca="1" si="21"/>
        <v>828.05238878357682</v>
      </c>
      <c r="AU115" s="187">
        <f t="shared" ca="1" si="21"/>
        <v>898.00998581390456</v>
      </c>
      <c r="AV115" s="187">
        <f t="shared" ca="1" si="21"/>
        <v>986.38937039605173</v>
      </c>
      <c r="AW115" s="187">
        <f t="shared" ca="1" si="21"/>
        <v>1031.3235695818325</v>
      </c>
      <c r="AX115" s="187">
        <f t="shared" ca="1" si="21"/>
        <v>1075.6330213745086</v>
      </c>
      <c r="AY115" s="187">
        <f t="shared" ca="1" si="21"/>
        <v>1197.1891638692832</v>
      </c>
      <c r="AZ115" s="187">
        <f t="shared" ca="1" si="21"/>
        <v>1310.777872945212</v>
      </c>
      <c r="BA115" s="187">
        <f t="shared" ca="1" si="21"/>
        <v>1376.2488167125712</v>
      </c>
    </row>
    <row r="116" spans="28:53" hidden="1" x14ac:dyDescent="0.2">
      <c r="AB116" t="s">
        <v>159</v>
      </c>
      <c r="AC116" s="180">
        <f t="shared" si="22"/>
        <v>6</v>
      </c>
      <c r="AD116" s="187">
        <f t="shared" ca="1" si="20"/>
        <v>316.27141186913019</v>
      </c>
      <c r="AE116" s="187">
        <f t="shared" ca="1" si="20"/>
        <v>354.13723567663016</v>
      </c>
      <c r="AF116" s="187">
        <f t="shared" ca="1" si="20"/>
        <v>410.67467434214603</v>
      </c>
      <c r="AG116" s="187">
        <f t="shared" ca="1" si="20"/>
        <v>491.47077810134158</v>
      </c>
      <c r="AH116" s="187">
        <f t="shared" ca="1" si="20"/>
        <v>561.02005928620099</v>
      </c>
      <c r="AI116" s="187">
        <f t="shared" ca="1" si="20"/>
        <v>648.88357722263663</v>
      </c>
      <c r="AJ116" s="187">
        <f t="shared" ca="1" si="20"/>
        <v>693.55550673022526</v>
      </c>
      <c r="AK116" s="187">
        <f t="shared" ca="1" si="20"/>
        <v>737.60635362919925</v>
      </c>
      <c r="AL116" s="187">
        <f t="shared" ca="1" si="20"/>
        <v>858.45298504309108</v>
      </c>
      <c r="AM116" s="187">
        <f t="shared" ca="1" si="20"/>
        <v>971.37868695356553</v>
      </c>
      <c r="AN116" s="187">
        <f t="shared" ca="1" si="20"/>
        <v>1036.4675297834008</v>
      </c>
      <c r="AO116" t="s">
        <v>159</v>
      </c>
      <c r="AP116" s="180">
        <f t="shared" si="23"/>
        <v>6</v>
      </c>
      <c r="AQ116" s="187">
        <f t="shared" ca="1" si="21"/>
        <v>579.25124690375048</v>
      </c>
      <c r="AR116" s="187">
        <f t="shared" ca="1" si="21"/>
        <v>617.33934022931828</v>
      </c>
      <c r="AS116" s="187">
        <f t="shared" ca="1" si="21"/>
        <v>674.20873878096074</v>
      </c>
      <c r="AT116" s="187">
        <f t="shared" ca="1" si="21"/>
        <v>755.47919787617343</v>
      </c>
      <c r="AU116" s="187">
        <f t="shared" ca="1" si="21"/>
        <v>825.4367949065014</v>
      </c>
      <c r="AV116" s="187">
        <f t="shared" ca="1" si="21"/>
        <v>913.81617948864834</v>
      </c>
      <c r="AW116" s="187">
        <f t="shared" ca="1" si="21"/>
        <v>958.75037867442927</v>
      </c>
      <c r="AX116" s="187">
        <f t="shared" ca="1" si="21"/>
        <v>1003.0598488647552</v>
      </c>
      <c r="AY116" s="187">
        <f t="shared" ca="1" si="21"/>
        <v>1124.6159545642302</v>
      </c>
      <c r="AZ116" s="187">
        <f t="shared" ca="1" si="21"/>
        <v>1238.2047372307584</v>
      </c>
      <c r="BA116" s="187">
        <f t="shared" ca="1" si="21"/>
        <v>1303.6756442028179</v>
      </c>
    </row>
    <row r="117" spans="28:53" hidden="1" x14ac:dyDescent="0.2">
      <c r="AB117" t="s">
        <v>160</v>
      </c>
      <c r="AC117" s="180">
        <f t="shared" si="22"/>
        <v>7</v>
      </c>
      <c r="AD117" s="187">
        <f t="shared" ca="1" si="20"/>
        <v>360.7518742854673</v>
      </c>
      <c r="AE117" s="187">
        <f t="shared" ca="1" si="20"/>
        <v>398.6176752301331</v>
      </c>
      <c r="AF117" s="187">
        <f t="shared" ca="1" si="20"/>
        <v>455.15513218591627</v>
      </c>
      <c r="AG117" s="187">
        <f t="shared" ca="1" si="20"/>
        <v>535.95120850971091</v>
      </c>
      <c r="AH117" s="187">
        <f t="shared" ca="1" si="20"/>
        <v>605.50047140430286</v>
      </c>
      <c r="AI117" s="187">
        <f t="shared" ca="1" si="20"/>
        <v>693.36404421154043</v>
      </c>
      <c r="AJ117" s="187">
        <f t="shared" ca="1" si="20"/>
        <v>738.03593713859459</v>
      </c>
      <c r="AK117" s="187">
        <f t="shared" ca="1" si="20"/>
        <v>782.08682061810327</v>
      </c>
      <c r="AL117" s="187">
        <f t="shared" ca="1" si="20"/>
        <v>902.93341545146041</v>
      </c>
      <c r="AM117" s="187">
        <f t="shared" ca="1" si="20"/>
        <v>1015.8591905230043</v>
      </c>
      <c r="AN117" s="187">
        <f t="shared" ca="1" si="20"/>
        <v>1080.9479601917699</v>
      </c>
      <c r="AO117" t="s">
        <v>160</v>
      </c>
      <c r="AP117" s="180">
        <f t="shared" si="23"/>
        <v>7</v>
      </c>
      <c r="AQ117" s="187">
        <f t="shared" ca="1" si="21"/>
        <v>623.99282269575644</v>
      </c>
      <c r="AR117" s="187">
        <f t="shared" ca="1" si="21"/>
        <v>662.08095281662406</v>
      </c>
      <c r="AS117" s="187">
        <f t="shared" ca="1" si="21"/>
        <v>718.95035136826641</v>
      </c>
      <c r="AT117" s="187">
        <f t="shared" ca="1" si="21"/>
        <v>800.22081046347921</v>
      </c>
      <c r="AU117" s="187">
        <f t="shared" ca="1" si="21"/>
        <v>870.17837069850736</v>
      </c>
      <c r="AV117" s="187">
        <f t="shared" ca="1" si="21"/>
        <v>958.55773688300451</v>
      </c>
      <c r="AW117" s="187">
        <f t="shared" ca="1" si="21"/>
        <v>1003.4919360687855</v>
      </c>
      <c r="AX117" s="187">
        <f t="shared" ca="1" si="21"/>
        <v>1047.8013878614615</v>
      </c>
      <c r="AY117" s="187">
        <f t="shared" ca="1" si="21"/>
        <v>1169.3575303562361</v>
      </c>
      <c r="AZ117" s="187">
        <f t="shared" ca="1" si="21"/>
        <v>1282.9463130227643</v>
      </c>
      <c r="BA117" s="187">
        <f t="shared" ca="1" si="21"/>
        <v>1348.4172199948237</v>
      </c>
    </row>
    <row r="118" spans="28:53" hidden="1" x14ac:dyDescent="0.2">
      <c r="AB118" t="s">
        <v>161</v>
      </c>
      <c r="AC118" s="180">
        <f t="shared" si="22"/>
        <v>8</v>
      </c>
      <c r="AD118" s="187">
        <f t="shared" ca="1" si="20"/>
        <v>366.01399334898139</v>
      </c>
      <c r="AE118" s="187">
        <f t="shared" ca="1" si="20"/>
        <v>403.87979429364719</v>
      </c>
      <c r="AF118" s="187">
        <f t="shared" ca="1" si="20"/>
        <v>460.41723295916302</v>
      </c>
      <c r="AG118" s="187">
        <f t="shared" ca="1" si="20"/>
        <v>541.21333671835862</v>
      </c>
      <c r="AH118" s="187">
        <f t="shared" ca="1" si="20"/>
        <v>610.76261790321803</v>
      </c>
      <c r="AI118" s="187">
        <f t="shared" ca="1" si="20"/>
        <v>698.62613583965356</v>
      </c>
      <c r="AJ118" s="187">
        <f t="shared" ca="1" si="20"/>
        <v>743.2980653472423</v>
      </c>
      <c r="AK118" s="187">
        <f t="shared" ca="1" si="20"/>
        <v>787.34891224621629</v>
      </c>
      <c r="AL118" s="187">
        <f t="shared" ca="1" si="20"/>
        <v>908.19554366010811</v>
      </c>
      <c r="AM118" s="187">
        <f t="shared" ca="1" si="20"/>
        <v>1021.1213004413846</v>
      </c>
      <c r="AN118" s="187">
        <f t="shared" ca="1" si="20"/>
        <v>1086.2101432712197</v>
      </c>
      <c r="AO118" t="s">
        <v>161</v>
      </c>
      <c r="AP118" s="180">
        <f t="shared" si="23"/>
        <v>8</v>
      </c>
      <c r="AQ118" s="187">
        <f t="shared" ca="1" si="21"/>
        <v>629.28585414982842</v>
      </c>
      <c r="AR118" s="187">
        <f t="shared" ca="1" si="21"/>
        <v>667.37397507187109</v>
      </c>
      <c r="AS118" s="187">
        <f t="shared" ca="1" si="21"/>
        <v>724.24337362351355</v>
      </c>
      <c r="AT118" s="187">
        <f t="shared" ca="1" si="21"/>
        <v>805.51379592342653</v>
      </c>
      <c r="AU118" s="187">
        <f t="shared" ca="1" si="21"/>
        <v>875.4714297490541</v>
      </c>
      <c r="AV118" s="187">
        <f t="shared" ca="1" si="21"/>
        <v>963.85081433120115</v>
      </c>
      <c r="AW118" s="187">
        <f t="shared" ca="1" si="21"/>
        <v>1008.7850135169822</v>
      </c>
      <c r="AX118" s="187">
        <f t="shared" ca="1" si="21"/>
        <v>1053.0944653096581</v>
      </c>
      <c r="AY118" s="187">
        <f t="shared" ca="1" si="21"/>
        <v>1174.6506078044326</v>
      </c>
      <c r="AZ118" s="187">
        <f t="shared" ca="1" si="21"/>
        <v>1288.2393168803615</v>
      </c>
      <c r="BA118" s="187">
        <f t="shared" ca="1" si="21"/>
        <v>1353.7102606477206</v>
      </c>
    </row>
    <row r="119" spans="28:53" hidden="1" x14ac:dyDescent="0.2">
      <c r="AB119" t="s">
        <v>162</v>
      </c>
      <c r="AC119" s="180">
        <f t="shared" si="22"/>
        <v>9</v>
      </c>
      <c r="AD119" s="187">
        <f t="shared" ca="1" si="20"/>
        <v>324.76486789389833</v>
      </c>
      <c r="AE119" s="187">
        <f t="shared" ca="1" si="20"/>
        <v>362.63066883856413</v>
      </c>
      <c r="AF119" s="187">
        <f t="shared" ca="1" si="20"/>
        <v>419.1681257943473</v>
      </c>
      <c r="AG119" s="187">
        <f t="shared" ca="1" si="20"/>
        <v>499.96419297300821</v>
      </c>
      <c r="AH119" s="187">
        <f t="shared" ca="1" si="20"/>
        <v>569.51347415786756</v>
      </c>
      <c r="AI119" s="187">
        <f t="shared" ca="1" si="20"/>
        <v>657.37704696510514</v>
      </c>
      <c r="AJ119" s="187">
        <f t="shared" ca="1" si="20"/>
        <v>702.04892160189183</v>
      </c>
      <c r="AK119" s="187">
        <f t="shared" ca="1" si="20"/>
        <v>746.09980508140063</v>
      </c>
      <c r="AL119" s="187">
        <f t="shared" ca="1" si="20"/>
        <v>866.946418205025</v>
      </c>
      <c r="AM119" s="187">
        <f t="shared" ca="1" si="20"/>
        <v>979.8721749863015</v>
      </c>
      <c r="AN119" s="187">
        <f t="shared" ca="1" si="20"/>
        <v>1044.960981235602</v>
      </c>
      <c r="AO119" t="s">
        <v>162</v>
      </c>
      <c r="AP119" s="180">
        <f t="shared" si="23"/>
        <v>9</v>
      </c>
      <c r="AQ119" s="187">
        <f t="shared" ca="1" si="21"/>
        <v>587.79453596126405</v>
      </c>
      <c r="AR119" s="187">
        <f t="shared" ca="1" si="21"/>
        <v>625.88266608213155</v>
      </c>
      <c r="AS119" s="187">
        <f t="shared" ca="1" si="21"/>
        <v>682.75205543494906</v>
      </c>
      <c r="AT119" s="187">
        <f t="shared" ca="1" si="21"/>
        <v>764.02251453016174</v>
      </c>
      <c r="AU119" s="187">
        <f t="shared" ca="1" si="21"/>
        <v>833.9801115604896</v>
      </c>
      <c r="AV119" s="187">
        <f t="shared" ca="1" si="21"/>
        <v>922.35949614263666</v>
      </c>
      <c r="AW119" s="187">
        <f t="shared" ca="1" si="21"/>
        <v>967.29369532841758</v>
      </c>
      <c r="AX119" s="187">
        <f t="shared" ca="1" si="21"/>
        <v>1011.6031655187435</v>
      </c>
      <c r="AY119" s="187">
        <f t="shared" ca="1" si="21"/>
        <v>1133.1592712182185</v>
      </c>
      <c r="AZ119" s="187">
        <f t="shared" ca="1" si="21"/>
        <v>1246.7479802941473</v>
      </c>
      <c r="BA119" s="187">
        <f t="shared" ca="1" si="21"/>
        <v>1312.218960856806</v>
      </c>
    </row>
    <row r="120" spans="28:53" hidden="1" x14ac:dyDescent="0.2">
      <c r="AB120" t="s">
        <v>163</v>
      </c>
      <c r="AC120" s="180">
        <f t="shared" si="22"/>
        <v>10</v>
      </c>
      <c r="AD120" s="187">
        <f t="shared" ca="1" si="20"/>
        <v>290.91480488889164</v>
      </c>
      <c r="AE120" s="187">
        <f t="shared" ca="1" si="20"/>
        <v>328.78062412382479</v>
      </c>
      <c r="AF120" s="187">
        <f t="shared" ca="1" si="20"/>
        <v>385.31806278934062</v>
      </c>
      <c r="AG120" s="187">
        <f t="shared" ca="1" si="20"/>
        <v>466.11416654853616</v>
      </c>
      <c r="AH120" s="187">
        <f t="shared" ca="1" si="20"/>
        <v>535.6634385882619</v>
      </c>
      <c r="AI120" s="187">
        <f t="shared" ca="1" si="20"/>
        <v>623.52697481496489</v>
      </c>
      <c r="AJ120" s="187">
        <f t="shared" ca="1" si="20"/>
        <v>668.19890432255363</v>
      </c>
      <c r="AK120" s="187">
        <f t="shared" ca="1" si="20"/>
        <v>712.24975122152762</v>
      </c>
      <c r="AL120" s="187">
        <f t="shared" ca="1" si="20"/>
        <v>833.09638263541933</v>
      </c>
      <c r="AM120" s="187">
        <f t="shared" ca="1" si="20"/>
        <v>946.02208454589379</v>
      </c>
      <c r="AN120" s="187">
        <f t="shared" ca="1" si="20"/>
        <v>1011.1109273757289</v>
      </c>
      <c r="AO120" t="s">
        <v>163</v>
      </c>
      <c r="AP120" s="180">
        <f t="shared" si="23"/>
        <v>10</v>
      </c>
      <c r="AQ120" s="187">
        <f t="shared" ca="1" si="21"/>
        <v>553.74576624174597</v>
      </c>
      <c r="AR120" s="187">
        <f t="shared" ca="1" si="21"/>
        <v>591.83390556143843</v>
      </c>
      <c r="AS120" s="187">
        <f t="shared" ca="1" si="21"/>
        <v>648.70324892013127</v>
      </c>
      <c r="AT120" s="187">
        <f t="shared" ca="1" si="21"/>
        <v>729.97370801534407</v>
      </c>
      <c r="AU120" s="187">
        <f t="shared" ca="1" si="21"/>
        <v>799.93132344332184</v>
      </c>
      <c r="AV120" s="187">
        <f t="shared" ca="1" si="21"/>
        <v>888.31068962781899</v>
      </c>
      <c r="AW120" s="187">
        <f t="shared" ca="1" si="21"/>
        <v>933.24488881359991</v>
      </c>
      <c r="AX120" s="187">
        <f t="shared" ca="1" si="21"/>
        <v>977.5543590039257</v>
      </c>
      <c r="AY120" s="187">
        <f t="shared" ca="1" si="21"/>
        <v>1099.1104831010507</v>
      </c>
      <c r="AZ120" s="187">
        <f t="shared" ca="1" si="21"/>
        <v>1212.6992657675787</v>
      </c>
      <c r="BA120" s="187">
        <f t="shared" ca="1" si="21"/>
        <v>1278.1701359443387</v>
      </c>
    </row>
    <row r="121" spans="28:53" hidden="1" x14ac:dyDescent="0.2">
      <c r="AB121" t="s">
        <v>164</v>
      </c>
      <c r="AC121" s="180">
        <f t="shared" si="22"/>
        <v>11</v>
      </c>
      <c r="AD121" s="187">
        <f t="shared" ca="1" si="20"/>
        <v>345.22662437913539</v>
      </c>
      <c r="AE121" s="187">
        <f t="shared" ca="1" si="20"/>
        <v>383.09242989636806</v>
      </c>
      <c r="AF121" s="187">
        <f t="shared" ca="1" si="20"/>
        <v>439.62986856188394</v>
      </c>
      <c r="AG121" s="187">
        <f t="shared" ca="1" si="20"/>
        <v>520.42597232107948</v>
      </c>
      <c r="AH121" s="187">
        <f t="shared" ca="1" si="20"/>
        <v>589.97525350593901</v>
      </c>
      <c r="AI121" s="187">
        <f t="shared" ca="1" si="20"/>
        <v>677.83877144237442</v>
      </c>
      <c r="AJ121" s="187">
        <f t="shared" ca="1" si="20"/>
        <v>722.51070094996317</v>
      </c>
      <c r="AK121" s="187">
        <f t="shared" ca="1" si="20"/>
        <v>766.56154784893715</v>
      </c>
      <c r="AL121" s="187">
        <f t="shared" ca="1" si="20"/>
        <v>887.40817926282898</v>
      </c>
      <c r="AM121" s="187">
        <f t="shared" ca="1" si="20"/>
        <v>1000.3339360441055</v>
      </c>
      <c r="AN121" s="187">
        <f t="shared" ca="1" si="20"/>
        <v>1065.4226691323365</v>
      </c>
      <c r="AO121" t="s">
        <v>164</v>
      </c>
      <c r="AP121" s="180">
        <f t="shared" si="23"/>
        <v>11</v>
      </c>
      <c r="AQ121" s="187">
        <f t="shared" ca="1" si="21"/>
        <v>608.37643757436285</v>
      </c>
      <c r="AR121" s="187">
        <f t="shared" ca="1" si="21"/>
        <v>646.46456769523036</v>
      </c>
      <c r="AS121" s="187">
        <f t="shared" ca="1" si="21"/>
        <v>703.333929451573</v>
      </c>
      <c r="AT121" s="187">
        <f t="shared" ca="1" si="21"/>
        <v>784.60438854678591</v>
      </c>
      <c r="AU121" s="187">
        <f t="shared" ca="1" si="21"/>
        <v>854.56202237241337</v>
      </c>
      <c r="AV121" s="187">
        <f t="shared" ca="1" si="21"/>
        <v>942.94138855691062</v>
      </c>
      <c r="AW121" s="187">
        <f t="shared" ca="1" si="21"/>
        <v>987.87558774269155</v>
      </c>
      <c r="AX121" s="187">
        <f t="shared" ca="1" si="21"/>
        <v>1032.1850579330173</v>
      </c>
      <c r="AY121" s="187">
        <f t="shared" ca="1" si="21"/>
        <v>1153.7412004277919</v>
      </c>
      <c r="AZ121" s="187">
        <f t="shared" ca="1" si="21"/>
        <v>1267.3299095037207</v>
      </c>
      <c r="BA121" s="187">
        <f t="shared" ca="1" si="21"/>
        <v>1332.8008532710799</v>
      </c>
    </row>
    <row r="122" spans="28:53" hidden="1" x14ac:dyDescent="0.2">
      <c r="AB122" t="s">
        <v>165</v>
      </c>
      <c r="AC122" s="180">
        <f t="shared" si="22"/>
        <v>12</v>
      </c>
      <c r="AD122" s="187">
        <f t="shared" ca="1" si="20"/>
        <v>367.82057792655587</v>
      </c>
      <c r="AE122" s="187">
        <f t="shared" ca="1" si="20"/>
        <v>405.6864063066227</v>
      </c>
      <c r="AF122" s="187">
        <f t="shared" ca="1" si="20"/>
        <v>462.22384497213858</v>
      </c>
      <c r="AG122" s="187">
        <f t="shared" ca="1" si="20"/>
        <v>543.01994873133413</v>
      </c>
      <c r="AH122" s="187">
        <f t="shared" ca="1" si="20"/>
        <v>612.5692207710598</v>
      </c>
      <c r="AI122" s="187">
        <f t="shared" ca="1" si="20"/>
        <v>700.43275699776279</v>
      </c>
      <c r="AJ122" s="187">
        <f t="shared" ca="1" si="20"/>
        <v>745.10468650535154</v>
      </c>
      <c r="AK122" s="187">
        <f t="shared" ca="1" si="20"/>
        <v>789.15551511405818</v>
      </c>
      <c r="AL122" s="187">
        <f t="shared" ca="1" si="20"/>
        <v>910.00214652795</v>
      </c>
      <c r="AM122" s="187">
        <f t="shared" ca="1" si="20"/>
        <v>1022.9278667286917</v>
      </c>
      <c r="AN122" s="187">
        <f t="shared" ca="1" si="20"/>
        <v>1088.0167095585271</v>
      </c>
      <c r="AO122" t="s">
        <v>165</v>
      </c>
      <c r="AP122" s="180">
        <f t="shared" si="23"/>
        <v>12</v>
      </c>
      <c r="AQ122" s="187">
        <f t="shared" ca="1" si="21"/>
        <v>631.10306361465393</v>
      </c>
      <c r="AR122" s="187">
        <f t="shared" ca="1" si="21"/>
        <v>669.1911661390468</v>
      </c>
      <c r="AS122" s="187">
        <f t="shared" ca="1" si="21"/>
        <v>726.06054629303935</v>
      </c>
      <c r="AT122" s="187">
        <f t="shared" ca="1" si="21"/>
        <v>807.33100538825204</v>
      </c>
      <c r="AU122" s="187">
        <f t="shared" ca="1" si="21"/>
        <v>877.2886024185799</v>
      </c>
      <c r="AV122" s="187">
        <f t="shared" ca="1" si="21"/>
        <v>965.66798700072707</v>
      </c>
      <c r="AW122" s="187">
        <f t="shared" ca="1" si="21"/>
        <v>1010.602186186508</v>
      </c>
      <c r="AX122" s="187">
        <f t="shared" ca="1" si="21"/>
        <v>1054.911637979184</v>
      </c>
      <c r="AY122" s="187">
        <f t="shared" ca="1" si="21"/>
        <v>1176.4677804739586</v>
      </c>
      <c r="AZ122" s="187">
        <f t="shared" ca="1" si="21"/>
        <v>1290.0565631404868</v>
      </c>
      <c r="BA122" s="187">
        <f t="shared" ca="1" si="21"/>
        <v>1355.5274333172465</v>
      </c>
    </row>
    <row r="123" spans="28:53" hidden="1" x14ac:dyDescent="0.2">
      <c r="AB123" t="s">
        <v>166</v>
      </c>
      <c r="AC123" s="180">
        <f t="shared" si="22"/>
        <v>13</v>
      </c>
      <c r="AD123" s="187">
        <f t="shared" ca="1" si="20"/>
        <v>356.65002576709514</v>
      </c>
      <c r="AE123" s="187">
        <f t="shared" ca="1" si="20"/>
        <v>394.51584500202836</v>
      </c>
      <c r="AF123" s="187">
        <f t="shared" ca="1" si="20"/>
        <v>451.0532928126778</v>
      </c>
      <c r="AG123" s="187">
        <f t="shared" ca="1" si="20"/>
        <v>531.8493965718734</v>
      </c>
      <c r="AH123" s="187">
        <f t="shared" ca="1" si="20"/>
        <v>601.39867775673281</v>
      </c>
      <c r="AI123" s="187">
        <f t="shared" ca="1" si="20"/>
        <v>689.26219569316845</v>
      </c>
      <c r="AJ123" s="187">
        <f t="shared" ca="1" si="20"/>
        <v>733.93412520075719</v>
      </c>
      <c r="AK123" s="187">
        <f t="shared" ca="1" si="20"/>
        <v>777.98497209973118</v>
      </c>
      <c r="AL123" s="187">
        <f t="shared" ca="1" si="20"/>
        <v>898.83162180389024</v>
      </c>
      <c r="AM123" s="187">
        <f t="shared" ca="1" si="20"/>
        <v>1011.7573420046321</v>
      </c>
      <c r="AN123" s="187">
        <f t="shared" ca="1" si="20"/>
        <v>1076.8461116733979</v>
      </c>
      <c r="AO123" t="s">
        <v>166</v>
      </c>
      <c r="AP123" s="180">
        <f t="shared" si="23"/>
        <v>13</v>
      </c>
      <c r="AQ123" s="187">
        <f t="shared" ca="1" si="21"/>
        <v>619.86692894840689</v>
      </c>
      <c r="AR123" s="187">
        <f t="shared" ca="1" si="21"/>
        <v>657.95505906927451</v>
      </c>
      <c r="AS123" s="187">
        <f t="shared" ca="1" si="21"/>
        <v>714.82442082561727</v>
      </c>
      <c r="AT123" s="187">
        <f t="shared" ca="1" si="21"/>
        <v>796.09487992082995</v>
      </c>
      <c r="AU123" s="187">
        <f t="shared" ca="1" si="21"/>
        <v>866.05251374645741</v>
      </c>
      <c r="AV123" s="187">
        <f t="shared" ca="1" si="21"/>
        <v>954.43187993095466</v>
      </c>
      <c r="AW123" s="187">
        <f t="shared" ca="1" si="21"/>
        <v>999.36600552613629</v>
      </c>
      <c r="AX123" s="187">
        <f t="shared" ca="1" si="21"/>
        <v>1043.6755677047113</v>
      </c>
      <c r="AY123" s="187">
        <f t="shared" ca="1" si="21"/>
        <v>1165.2315998135869</v>
      </c>
      <c r="AZ123" s="187">
        <f t="shared" ca="1" si="21"/>
        <v>1278.8203824801151</v>
      </c>
      <c r="BA123" s="187">
        <f t="shared" ca="1" si="21"/>
        <v>1344.2912894521744</v>
      </c>
    </row>
    <row r="124" spans="28:53" hidden="1" x14ac:dyDescent="0.2">
      <c r="AB124" t="s">
        <v>167</v>
      </c>
      <c r="AC124" s="180">
        <f t="shared" si="22"/>
        <v>14</v>
      </c>
      <c r="AD124" s="187">
        <f t="shared" ca="1" si="20"/>
        <v>363.03294497879648</v>
      </c>
      <c r="AE124" s="187">
        <f t="shared" ca="1" si="20"/>
        <v>400.89876421372969</v>
      </c>
      <c r="AF124" s="187">
        <f t="shared" ca="1" si="20"/>
        <v>457.43618458897816</v>
      </c>
      <c r="AG124" s="187">
        <f t="shared" ca="1" si="20"/>
        <v>538.23228834817371</v>
      </c>
      <c r="AH124" s="187">
        <f t="shared" ca="1" si="20"/>
        <v>607.7815603878995</v>
      </c>
      <c r="AI124" s="187">
        <f t="shared" ca="1" si="20"/>
        <v>695.64509661460238</v>
      </c>
      <c r="AJ124" s="187">
        <f t="shared" ca="1" si="20"/>
        <v>740.31702612219112</v>
      </c>
      <c r="AK124" s="187">
        <f t="shared" ca="1" si="20"/>
        <v>784.36787302116511</v>
      </c>
      <c r="AL124" s="187">
        <f t="shared" ca="1" si="20"/>
        <v>905.21452272532417</v>
      </c>
      <c r="AM124" s="187">
        <f t="shared" ca="1" si="20"/>
        <v>1018.140242926066</v>
      </c>
      <c r="AN124" s="187">
        <f t="shared" ca="1" si="20"/>
        <v>1083.2290857559012</v>
      </c>
      <c r="AO124" t="s">
        <v>167</v>
      </c>
      <c r="AP124" s="180">
        <f t="shared" si="23"/>
        <v>14</v>
      </c>
      <c r="AQ124" s="187">
        <f t="shared" ca="1" si="21"/>
        <v>626.28730399260769</v>
      </c>
      <c r="AR124" s="187">
        <f t="shared" ca="1" si="21"/>
        <v>664.37543411347531</v>
      </c>
      <c r="AS124" s="187">
        <f t="shared" ca="1" si="21"/>
        <v>721.24483266511754</v>
      </c>
      <c r="AT124" s="187">
        <f t="shared" ca="1" si="21"/>
        <v>802.51525496503075</v>
      </c>
      <c r="AU124" s="187">
        <f t="shared" ca="1" si="21"/>
        <v>872.4728887906582</v>
      </c>
      <c r="AV124" s="187">
        <f t="shared" ca="1" si="21"/>
        <v>960.85225497515546</v>
      </c>
      <c r="AW124" s="187">
        <f t="shared" ca="1" si="21"/>
        <v>1005.7864541609364</v>
      </c>
      <c r="AX124" s="187">
        <f t="shared" ca="1" si="21"/>
        <v>1050.0959059536124</v>
      </c>
      <c r="AY124" s="187">
        <f t="shared" ca="1" si="21"/>
        <v>1171.6520484483869</v>
      </c>
      <c r="AZ124" s="187">
        <f t="shared" ca="1" si="21"/>
        <v>1285.240757524316</v>
      </c>
      <c r="BA124" s="187">
        <f t="shared" ca="1" si="21"/>
        <v>1350.7117380869745</v>
      </c>
    </row>
    <row r="125" spans="28:53" hidden="1" x14ac:dyDescent="0.2"/>
    <row r="126" spans="28:53" hidden="1" x14ac:dyDescent="0.2">
      <c r="AC126" t="s">
        <v>153</v>
      </c>
      <c r="AD126" t="s">
        <v>92</v>
      </c>
      <c r="AH126" s="181"/>
      <c r="AP126" t="s">
        <v>153</v>
      </c>
      <c r="AQ126" t="s">
        <v>92</v>
      </c>
      <c r="AU126" s="181"/>
    </row>
    <row r="127" spans="28:53" hidden="1" x14ac:dyDescent="0.2">
      <c r="AC127">
        <v>1</v>
      </c>
      <c r="AD127">
        <v>1</v>
      </c>
      <c r="AP127">
        <v>2</v>
      </c>
      <c r="AQ127">
        <v>1</v>
      </c>
    </row>
    <row r="128" spans="28:53" hidden="1" x14ac:dyDescent="0.2">
      <c r="AB128" s="186"/>
      <c r="AC128">
        <v>0</v>
      </c>
      <c r="AD128" s="181">
        <f>AT$192+0.01</f>
        <v>63000.01</v>
      </c>
      <c r="AE128" s="181">
        <f t="shared" ref="AE128:AN128" si="24">AU$192+0.01</f>
        <v>75000.009999999995</v>
      </c>
      <c r="AF128" s="181">
        <f t="shared" si="24"/>
        <v>100000.01</v>
      </c>
      <c r="AG128" s="181">
        <f t="shared" si="24"/>
        <v>125000.01</v>
      </c>
      <c r="AH128" s="181">
        <f t="shared" si="24"/>
        <v>150000.01</v>
      </c>
      <c r="AI128" s="181">
        <f t="shared" si="24"/>
        <v>175000.01</v>
      </c>
      <c r="AJ128" s="181">
        <f t="shared" si="24"/>
        <v>200000.01</v>
      </c>
      <c r="AK128" s="181">
        <f t="shared" si="24"/>
        <v>251000.01</v>
      </c>
      <c r="AL128" s="181">
        <f t="shared" si="24"/>
        <v>313000.01</v>
      </c>
      <c r="AM128" s="181">
        <f t="shared" si="24"/>
        <v>376000.01</v>
      </c>
      <c r="AN128" s="181">
        <f t="shared" si="24"/>
        <v>626000.01</v>
      </c>
      <c r="AO128" s="186"/>
      <c r="AP128">
        <v>0</v>
      </c>
      <c r="AQ128" s="181">
        <f>AT$192</f>
        <v>63000</v>
      </c>
      <c r="AR128" s="181">
        <f t="shared" ref="AR128:BA128" si="25">AU$192</f>
        <v>75000</v>
      </c>
      <c r="AS128" s="181">
        <f t="shared" si="25"/>
        <v>100000</v>
      </c>
      <c r="AT128" s="181">
        <f t="shared" si="25"/>
        <v>125000</v>
      </c>
      <c r="AU128" s="181">
        <f t="shared" si="25"/>
        <v>150000</v>
      </c>
      <c r="AV128" s="181">
        <f t="shared" si="25"/>
        <v>175000</v>
      </c>
      <c r="AW128" s="181">
        <f t="shared" si="25"/>
        <v>200000</v>
      </c>
      <c r="AX128" s="181">
        <f t="shared" si="25"/>
        <v>251000</v>
      </c>
      <c r="AY128" s="181">
        <f t="shared" si="25"/>
        <v>313000</v>
      </c>
      <c r="AZ128" s="181">
        <f t="shared" si="25"/>
        <v>376000</v>
      </c>
      <c r="BA128" s="181">
        <f t="shared" si="25"/>
        <v>626000</v>
      </c>
    </row>
    <row r="129" spans="28:53" hidden="1" x14ac:dyDescent="0.2">
      <c r="AB129" t="s">
        <v>154</v>
      </c>
      <c r="AC129" s="180">
        <f>AC128+1</f>
        <v>1</v>
      </c>
      <c r="AD129" s="187">
        <f t="shared" ref="AD129:AN142" ca="1" si="26">OFFSET(AT$200,($AC129-1)*12,0)</f>
        <v>448.87400242787362</v>
      </c>
      <c r="AE129" s="187">
        <f t="shared" ca="1" si="26"/>
        <v>486.9755040324178</v>
      </c>
      <c r="AF129" s="187">
        <f t="shared" ca="1" si="26"/>
        <v>543.86491330671402</v>
      </c>
      <c r="AG129" s="187">
        <f t="shared" ca="1" si="26"/>
        <v>625.16399151572193</v>
      </c>
      <c r="AH129" s="187">
        <f t="shared" ca="1" si="26"/>
        <v>695.14621595308427</v>
      </c>
      <c r="AI129" s="187">
        <f t="shared" ca="1" si="26"/>
        <v>783.55669462166998</v>
      </c>
      <c r="AJ129" s="187">
        <f t="shared" ca="1" si="26"/>
        <v>828.50671214398756</v>
      </c>
      <c r="AK129" s="187">
        <f t="shared" ca="1" si="26"/>
        <v>872.8317807454107</v>
      </c>
      <c r="AL129" s="187">
        <f t="shared" ca="1" si="26"/>
        <v>994.43067824762977</v>
      </c>
      <c r="AM129" s="187">
        <f t="shared" ca="1" si="26"/>
        <v>1108.059447953508</v>
      </c>
      <c r="AN129" s="187">
        <f t="shared" ca="1" si="26"/>
        <v>1173.5533660598305</v>
      </c>
      <c r="AO129" t="s">
        <v>154</v>
      </c>
      <c r="AP129" s="180">
        <f>AP128+1</f>
        <v>1</v>
      </c>
      <c r="AQ129" s="187">
        <f t="shared" ref="AQ129:BA142" ca="1" si="27">OFFSET(AT$195,($AP129-1)*12,0)</f>
        <v>696.80578309334476</v>
      </c>
      <c r="AR129" s="187">
        <f t="shared" ca="1" si="27"/>
        <v>735.10141716669898</v>
      </c>
      <c r="AS129" s="187">
        <f t="shared" ca="1" si="27"/>
        <v>792.28069517071185</v>
      </c>
      <c r="AT129" s="187">
        <f t="shared" ca="1" si="27"/>
        <v>873.99395728601974</v>
      </c>
      <c r="AU129" s="187">
        <f t="shared" ca="1" si="27"/>
        <v>944.33275092487565</v>
      </c>
      <c r="AV129" s="187">
        <f t="shared" ca="1" si="27"/>
        <v>1033.1937673140358</v>
      </c>
      <c r="AW129" s="187">
        <f t="shared" ca="1" si="27"/>
        <v>1078.3727374580749</v>
      </c>
      <c r="AX129" s="187">
        <f t="shared" ca="1" si="27"/>
        <v>1122.9237409603209</v>
      </c>
      <c r="AY129" s="187">
        <f t="shared" ca="1" si="27"/>
        <v>1245.1421278262637</v>
      </c>
      <c r="AZ129" s="187">
        <f t="shared" ca="1" si="27"/>
        <v>1359.3498519738798</v>
      </c>
      <c r="BA129" s="187">
        <f t="shared" ca="1" si="27"/>
        <v>1425.1775077302664</v>
      </c>
    </row>
    <row r="130" spans="28:53" hidden="1" x14ac:dyDescent="0.2">
      <c r="AB130" t="s">
        <v>155</v>
      </c>
      <c r="AC130" s="180">
        <f t="shared" ref="AC130:AC142" si="28">AC129+1</f>
        <v>2</v>
      </c>
      <c r="AD130" s="187">
        <f t="shared" ca="1" si="26"/>
        <v>434.72268313573909</v>
      </c>
      <c r="AE130" s="187">
        <f t="shared" ca="1" si="26"/>
        <v>472.82418474028327</v>
      </c>
      <c r="AF130" s="187">
        <f t="shared" ca="1" si="26"/>
        <v>529.7135940145796</v>
      </c>
      <c r="AG130" s="187">
        <f t="shared" ca="1" si="26"/>
        <v>611.0126722235874</v>
      </c>
      <c r="AH130" s="187">
        <f t="shared" ca="1" si="26"/>
        <v>680.99489666094973</v>
      </c>
      <c r="AI130" s="187">
        <f t="shared" ca="1" si="26"/>
        <v>769.40537532953545</v>
      </c>
      <c r="AJ130" s="187">
        <f t="shared" ca="1" si="26"/>
        <v>814.35539285185291</v>
      </c>
      <c r="AK130" s="187">
        <f t="shared" ca="1" si="26"/>
        <v>858.68046145327605</v>
      </c>
      <c r="AL130" s="187">
        <f t="shared" ca="1" si="26"/>
        <v>980.27937735962166</v>
      </c>
      <c r="AM130" s="187">
        <f t="shared" ca="1" si="26"/>
        <v>1093.9080734489942</v>
      </c>
      <c r="AN130" s="187">
        <f t="shared" ca="1" si="26"/>
        <v>1159.4021019800753</v>
      </c>
      <c r="AO130" t="s">
        <v>155</v>
      </c>
      <c r="AP130" s="180">
        <f t="shared" ref="AP130:AP142" si="29">AP129+1</f>
        <v>2</v>
      </c>
      <c r="AQ130" s="187">
        <f t="shared" ca="1" si="27"/>
        <v>682.58285104850006</v>
      </c>
      <c r="AR130" s="187">
        <f t="shared" ca="1" si="27"/>
        <v>720.87848512185417</v>
      </c>
      <c r="AS130" s="187">
        <f t="shared" ca="1" si="27"/>
        <v>778.05775387691813</v>
      </c>
      <c r="AT130" s="187">
        <f t="shared" ca="1" si="27"/>
        <v>859.77105298802201</v>
      </c>
      <c r="AU130" s="187">
        <f t="shared" ca="1" si="27"/>
        <v>930.10984662687792</v>
      </c>
      <c r="AV130" s="187">
        <f t="shared" ca="1" si="27"/>
        <v>1018.970807522344</v>
      </c>
      <c r="AW130" s="187">
        <f t="shared" ca="1" si="27"/>
        <v>1064.1498516579752</v>
      </c>
      <c r="AX130" s="187">
        <f t="shared" ca="1" si="27"/>
        <v>1108.7007441728331</v>
      </c>
      <c r="AY130" s="187">
        <f t="shared" ca="1" si="27"/>
        <v>1230.9192420261641</v>
      </c>
      <c r="AZ130" s="187">
        <f t="shared" ca="1" si="27"/>
        <v>1345.1269661737804</v>
      </c>
      <c r="BA130" s="187">
        <f t="shared" ca="1" si="27"/>
        <v>1410.9545849343706</v>
      </c>
    </row>
    <row r="131" spans="28:53" hidden="1" x14ac:dyDescent="0.2">
      <c r="AB131" t="s">
        <v>156</v>
      </c>
      <c r="AC131" s="180">
        <f t="shared" si="28"/>
        <v>3</v>
      </c>
      <c r="AD131" s="187">
        <f t="shared" ca="1" si="26"/>
        <v>464.10739233295936</v>
      </c>
      <c r="AE131" s="187">
        <f t="shared" ca="1" si="26"/>
        <v>502.2089399478196</v>
      </c>
      <c r="AF131" s="187">
        <f t="shared" ca="1" si="26"/>
        <v>559.09834922211587</v>
      </c>
      <c r="AG131" s="187">
        <f t="shared" ca="1" si="26"/>
        <v>640.39741822906058</v>
      </c>
      <c r="AH131" s="187">
        <f t="shared" ca="1" si="26"/>
        <v>710.37964266642291</v>
      </c>
      <c r="AI131" s="187">
        <f t="shared" ca="1" si="26"/>
        <v>798.79013973913493</v>
      </c>
      <c r="AJ131" s="187">
        <f t="shared" ca="1" si="26"/>
        <v>843.74015726145251</v>
      </c>
      <c r="AK131" s="187">
        <f t="shared" ca="1" si="26"/>
        <v>888.06520745874911</v>
      </c>
      <c r="AL131" s="187">
        <f t="shared" ca="1" si="26"/>
        <v>1009.6641417692211</v>
      </c>
      <c r="AM131" s="187">
        <f t="shared" ca="1" si="26"/>
        <v>1123.2928378585939</v>
      </c>
      <c r="AN131" s="187">
        <f t="shared" ca="1" si="26"/>
        <v>1188.7868295814221</v>
      </c>
      <c r="AO131" t="s">
        <v>156</v>
      </c>
      <c r="AP131" s="180">
        <f t="shared" si="29"/>
        <v>3</v>
      </c>
      <c r="AQ131" s="187">
        <f t="shared" ca="1" si="27"/>
        <v>712.11731643633789</v>
      </c>
      <c r="AR131" s="187">
        <f t="shared" ca="1" si="27"/>
        <v>750.41295975864091</v>
      </c>
      <c r="AS131" s="187">
        <f t="shared" ca="1" si="27"/>
        <v>807.59221926475584</v>
      </c>
      <c r="AT131" s="187">
        <f t="shared" ca="1" si="27"/>
        <v>889.30551837585983</v>
      </c>
      <c r="AU131" s="187">
        <f t="shared" ca="1" si="27"/>
        <v>959.64431201471564</v>
      </c>
      <c r="AV131" s="187">
        <f t="shared" ca="1" si="27"/>
        <v>1048.5052729101815</v>
      </c>
      <c r="AW131" s="187">
        <f t="shared" ca="1" si="27"/>
        <v>1093.6843170458128</v>
      </c>
      <c r="AX131" s="187">
        <f t="shared" ca="1" si="27"/>
        <v>1138.2352280585687</v>
      </c>
      <c r="AY131" s="187">
        <f t="shared" ca="1" si="27"/>
        <v>1260.4537259118997</v>
      </c>
      <c r="AZ131" s="187">
        <f t="shared" ca="1" si="27"/>
        <v>1374.6613390721279</v>
      </c>
      <c r="BA131" s="187">
        <f t="shared" ca="1" si="27"/>
        <v>1440.4890688201065</v>
      </c>
    </row>
    <row r="132" spans="28:53" hidden="1" x14ac:dyDescent="0.2">
      <c r="AB132" t="s">
        <v>157</v>
      </c>
      <c r="AC132" s="180">
        <f t="shared" si="28"/>
        <v>4</v>
      </c>
      <c r="AD132" s="187">
        <f t="shared" ca="1" si="26"/>
        <v>454.90962648573634</v>
      </c>
      <c r="AE132" s="187">
        <f t="shared" ca="1" si="26"/>
        <v>493.01117410059658</v>
      </c>
      <c r="AF132" s="187">
        <f t="shared" ca="1" si="26"/>
        <v>549.90054656663995</v>
      </c>
      <c r="AG132" s="187">
        <f t="shared" ca="1" si="26"/>
        <v>631.19960637152155</v>
      </c>
      <c r="AH132" s="187">
        <f t="shared" ca="1" si="26"/>
        <v>701.1818492130102</v>
      </c>
      <c r="AI132" s="187">
        <f t="shared" ca="1" si="26"/>
        <v>789.59232788159591</v>
      </c>
      <c r="AJ132" s="187">
        <f t="shared" ca="1" si="26"/>
        <v>834.54234540391349</v>
      </c>
      <c r="AK132" s="187">
        <f t="shared" ca="1" si="26"/>
        <v>878.86741400533663</v>
      </c>
      <c r="AL132" s="187">
        <f t="shared" ca="1" si="26"/>
        <v>1000.4663483158085</v>
      </c>
      <c r="AM132" s="187">
        <f t="shared" ca="1" si="26"/>
        <v>1114.0950812134338</v>
      </c>
      <c r="AN132" s="187">
        <f t="shared" ca="1" si="26"/>
        <v>1179.5890361280094</v>
      </c>
      <c r="AO132" t="s">
        <v>157</v>
      </c>
      <c r="AP132" s="180">
        <f t="shared" si="29"/>
        <v>4</v>
      </c>
      <c r="AQ132" s="187">
        <f t="shared" ca="1" si="27"/>
        <v>702.87264969252055</v>
      </c>
      <c r="AR132" s="187">
        <f t="shared" ca="1" si="27"/>
        <v>741.1683300106198</v>
      </c>
      <c r="AS132" s="187">
        <f t="shared" ca="1" si="27"/>
        <v>798.34756176988776</v>
      </c>
      <c r="AT132" s="187">
        <f t="shared" ca="1" si="27"/>
        <v>880.06086088099153</v>
      </c>
      <c r="AU132" s="187">
        <f t="shared" ca="1" si="27"/>
        <v>950.39965451984745</v>
      </c>
      <c r="AV132" s="187">
        <f t="shared" ca="1" si="27"/>
        <v>1039.2606154153134</v>
      </c>
      <c r="AW132" s="187">
        <f t="shared" ca="1" si="27"/>
        <v>1084.4396595509447</v>
      </c>
      <c r="AX132" s="187">
        <f t="shared" ca="1" si="27"/>
        <v>1128.9905705637007</v>
      </c>
      <c r="AY132" s="187">
        <f t="shared" ca="1" si="27"/>
        <v>1251.2090314212353</v>
      </c>
      <c r="AZ132" s="187">
        <f t="shared" ca="1" si="27"/>
        <v>1365.4167555688516</v>
      </c>
      <c r="BA132" s="187">
        <f t="shared" ca="1" si="27"/>
        <v>1431.2444113252384</v>
      </c>
    </row>
    <row r="133" spans="28:53" hidden="1" x14ac:dyDescent="0.2">
      <c r="AB133" t="s">
        <v>158</v>
      </c>
      <c r="AC133" s="180">
        <f t="shared" si="28"/>
        <v>5</v>
      </c>
      <c r="AD133" s="187">
        <f t="shared" ca="1" si="26"/>
        <v>495.1289645341065</v>
      </c>
      <c r="AE133" s="187">
        <f t="shared" ca="1" si="26"/>
        <v>533.23047534071395</v>
      </c>
      <c r="AF133" s="187">
        <f t="shared" ca="1" si="26"/>
        <v>590.11988461501016</v>
      </c>
      <c r="AG133" s="187">
        <f t="shared" ca="1" si="26"/>
        <v>671.41895362195487</v>
      </c>
      <c r="AH133" s="187">
        <f t="shared" ca="1" si="26"/>
        <v>741.40117805931709</v>
      </c>
      <c r="AI133" s="187">
        <f t="shared" ca="1" si="26"/>
        <v>829.81167513202934</v>
      </c>
      <c r="AJ133" s="187">
        <f t="shared" ca="1" si="26"/>
        <v>874.7616926543468</v>
      </c>
      <c r="AK133" s="187">
        <f t="shared" ca="1" si="26"/>
        <v>919.08674285164352</v>
      </c>
      <c r="AL133" s="187">
        <f t="shared" ca="1" si="26"/>
        <v>1040.6856587579891</v>
      </c>
      <c r="AM133" s="187">
        <f t="shared" ca="1" si="26"/>
        <v>1154.3143548473615</v>
      </c>
      <c r="AN133" s="187">
        <f t="shared" ca="1" si="26"/>
        <v>1219.8083833784428</v>
      </c>
      <c r="AO133" t="s">
        <v>158</v>
      </c>
      <c r="AP133" s="180">
        <f t="shared" si="29"/>
        <v>5</v>
      </c>
      <c r="AQ133" s="187">
        <f t="shared" ca="1" si="27"/>
        <v>743.29691088198558</v>
      </c>
      <c r="AR133" s="187">
        <f t="shared" ca="1" si="27"/>
        <v>781.59255420428872</v>
      </c>
      <c r="AS133" s="187">
        <f t="shared" ca="1" si="27"/>
        <v>838.77181371040365</v>
      </c>
      <c r="AT133" s="187">
        <f t="shared" ca="1" si="27"/>
        <v>920.48511282150753</v>
      </c>
      <c r="AU133" s="187">
        <f t="shared" ca="1" si="27"/>
        <v>990.82390646036345</v>
      </c>
      <c r="AV133" s="187">
        <f t="shared" ca="1" si="27"/>
        <v>1079.6848673558295</v>
      </c>
      <c r="AW133" s="187">
        <f t="shared" ca="1" si="27"/>
        <v>1124.8639114914608</v>
      </c>
      <c r="AX133" s="187">
        <f t="shared" ca="1" si="27"/>
        <v>1169.4148040063185</v>
      </c>
      <c r="AY133" s="187">
        <f t="shared" ca="1" si="27"/>
        <v>1291.6333018596495</v>
      </c>
      <c r="AZ133" s="187">
        <f t="shared" ca="1" si="27"/>
        <v>1405.8410260072658</v>
      </c>
      <c r="BA133" s="187">
        <f t="shared" ca="1" si="27"/>
        <v>1471.6686447678562</v>
      </c>
    </row>
    <row r="134" spans="28:53" hidden="1" x14ac:dyDescent="0.2">
      <c r="AB134" t="s">
        <v>159</v>
      </c>
      <c r="AC134" s="180">
        <f t="shared" si="28"/>
        <v>6</v>
      </c>
      <c r="AD134" s="187">
        <f t="shared" ca="1" si="26"/>
        <v>422.53022544340166</v>
      </c>
      <c r="AE134" s="187">
        <f t="shared" ca="1" si="26"/>
        <v>460.63172704794584</v>
      </c>
      <c r="AF134" s="187">
        <f t="shared" ca="1" si="26"/>
        <v>517.52113632224211</v>
      </c>
      <c r="AG134" s="187">
        <f t="shared" ca="1" si="26"/>
        <v>598.82021453125014</v>
      </c>
      <c r="AH134" s="187">
        <f t="shared" ca="1" si="26"/>
        <v>668.80243896861236</v>
      </c>
      <c r="AI134" s="187">
        <f t="shared" ca="1" si="26"/>
        <v>757.21291763719807</v>
      </c>
      <c r="AJ134" s="187">
        <f t="shared" ca="1" si="26"/>
        <v>802.16293515951554</v>
      </c>
      <c r="AK134" s="187">
        <f t="shared" ca="1" si="26"/>
        <v>846.48800376093868</v>
      </c>
      <c r="AL134" s="187">
        <f t="shared" ca="1" si="26"/>
        <v>968.08693807141071</v>
      </c>
      <c r="AM134" s="187">
        <f t="shared" ca="1" si="26"/>
        <v>1081.7156341607831</v>
      </c>
      <c r="AN134" s="187">
        <f t="shared" ca="1" si="26"/>
        <v>1147.2096258836114</v>
      </c>
      <c r="AO134" t="s">
        <v>159</v>
      </c>
      <c r="AP134" s="180">
        <f t="shared" si="29"/>
        <v>6</v>
      </c>
      <c r="AQ134" s="187">
        <f t="shared" ca="1" si="27"/>
        <v>670.3282710824202</v>
      </c>
      <c r="AR134" s="187">
        <f t="shared" ca="1" si="27"/>
        <v>708.62394215157053</v>
      </c>
      <c r="AS134" s="187">
        <f t="shared" ca="1" si="27"/>
        <v>765.80317391083838</v>
      </c>
      <c r="AT134" s="187">
        <f t="shared" ca="1" si="27"/>
        <v>847.51647302194226</v>
      </c>
      <c r="AU134" s="187">
        <f t="shared" ca="1" si="27"/>
        <v>917.85526666079818</v>
      </c>
      <c r="AV134" s="187">
        <f t="shared" ca="1" si="27"/>
        <v>1006.7162275562641</v>
      </c>
      <c r="AW134" s="187">
        <f t="shared" ca="1" si="27"/>
        <v>1051.8952716918955</v>
      </c>
      <c r="AX134" s="187">
        <f t="shared" ca="1" si="27"/>
        <v>1096.4461827046512</v>
      </c>
      <c r="AY134" s="187">
        <f t="shared" ca="1" si="27"/>
        <v>1218.6646435621863</v>
      </c>
      <c r="AZ134" s="187">
        <f t="shared" ca="1" si="27"/>
        <v>1332.8723677098023</v>
      </c>
      <c r="BA134" s="187">
        <f t="shared" ca="1" si="27"/>
        <v>1398.7000234661889</v>
      </c>
    </row>
    <row r="135" spans="28:53" hidden="1" x14ac:dyDescent="0.2">
      <c r="AB135" t="s">
        <v>160</v>
      </c>
      <c r="AC135" s="180">
        <f t="shared" si="28"/>
        <v>7</v>
      </c>
      <c r="AD135" s="187">
        <f t="shared" ca="1" si="26"/>
        <v>467.28754256002304</v>
      </c>
      <c r="AE135" s="187">
        <f t="shared" ca="1" si="26"/>
        <v>505.38909017488328</v>
      </c>
      <c r="AF135" s="187">
        <f t="shared" ca="1" si="26"/>
        <v>562.27849944917955</v>
      </c>
      <c r="AG135" s="187">
        <f t="shared" ca="1" si="26"/>
        <v>643.5775224458082</v>
      </c>
      <c r="AH135" s="187">
        <f t="shared" ca="1" si="26"/>
        <v>713.5598020955498</v>
      </c>
      <c r="AI135" s="187">
        <f t="shared" ca="1" si="26"/>
        <v>801.9702807641354</v>
      </c>
      <c r="AJ135" s="187">
        <f t="shared" ca="1" si="26"/>
        <v>846.92029828645286</v>
      </c>
      <c r="AK135" s="187">
        <f t="shared" ca="1" si="26"/>
        <v>891.24533007962327</v>
      </c>
      <c r="AL135" s="187">
        <f t="shared" ca="1" si="26"/>
        <v>1012.8442643900954</v>
      </c>
      <c r="AM135" s="187">
        <f t="shared" ca="1" si="26"/>
        <v>1126.4729972877208</v>
      </c>
      <c r="AN135" s="187">
        <f t="shared" ca="1" si="26"/>
        <v>1191.9669522022962</v>
      </c>
      <c r="AO135" t="s">
        <v>160</v>
      </c>
      <c r="AP135" s="180">
        <f t="shared" si="29"/>
        <v>7</v>
      </c>
      <c r="AQ135" s="187">
        <f t="shared" ca="1" si="27"/>
        <v>715.31366997268776</v>
      </c>
      <c r="AR135" s="187">
        <f t="shared" ca="1" si="27"/>
        <v>753.6093132949909</v>
      </c>
      <c r="AS135" s="187">
        <f t="shared" ca="1" si="27"/>
        <v>810.78861904585085</v>
      </c>
      <c r="AT135" s="187">
        <f t="shared" ca="1" si="27"/>
        <v>892.50184416536263</v>
      </c>
      <c r="AU135" s="187">
        <f t="shared" ca="1" si="27"/>
        <v>962.84063780421855</v>
      </c>
      <c r="AV135" s="187">
        <f t="shared" ca="1" si="27"/>
        <v>1051.7016726912766</v>
      </c>
      <c r="AW135" s="187">
        <f t="shared" ca="1" si="27"/>
        <v>1096.8806428353157</v>
      </c>
      <c r="AX135" s="187">
        <f t="shared" ca="1" si="27"/>
        <v>1141.4316278396636</v>
      </c>
      <c r="AY135" s="187">
        <f t="shared" ca="1" si="27"/>
        <v>1263.6500147056065</v>
      </c>
      <c r="AZ135" s="187">
        <f t="shared" ca="1" si="27"/>
        <v>1377.8577388532228</v>
      </c>
      <c r="BA135" s="187">
        <f t="shared" ca="1" si="27"/>
        <v>1443.6853946096094</v>
      </c>
    </row>
    <row r="136" spans="28:53" hidden="1" x14ac:dyDescent="0.2">
      <c r="AB136" t="s">
        <v>161</v>
      </c>
      <c r="AC136" s="180">
        <f t="shared" si="28"/>
        <v>8</v>
      </c>
      <c r="AD136" s="187">
        <f t="shared" ca="1" si="26"/>
        <v>472.58243733767387</v>
      </c>
      <c r="AE136" s="187">
        <f t="shared" ca="1" si="26"/>
        <v>510.68398495253405</v>
      </c>
      <c r="AF136" s="187">
        <f t="shared" ca="1" si="26"/>
        <v>567.57339422683037</v>
      </c>
      <c r="AG136" s="187">
        <f t="shared" ca="1" si="26"/>
        <v>648.87242642552224</v>
      </c>
      <c r="AH136" s="187">
        <f t="shared" ca="1" si="26"/>
        <v>718.85465086288445</v>
      </c>
      <c r="AI136" s="187">
        <f t="shared" ca="1" si="26"/>
        <v>807.2651479355967</v>
      </c>
      <c r="AJ136" s="187">
        <f t="shared" ca="1" si="26"/>
        <v>852.21516545791417</v>
      </c>
      <c r="AK136" s="187">
        <f t="shared" ca="1" si="26"/>
        <v>896.54021565521089</v>
      </c>
      <c r="AL136" s="187">
        <f t="shared" ca="1" si="26"/>
        <v>1018.1390947533037</v>
      </c>
      <c r="AM136" s="187">
        <f t="shared" ca="1" si="26"/>
        <v>1131.7678644591817</v>
      </c>
      <c r="AN136" s="187">
        <f t="shared" ca="1" si="26"/>
        <v>1197.261892990263</v>
      </c>
      <c r="AO136" t="s">
        <v>161</v>
      </c>
      <c r="AP136" s="180">
        <f t="shared" si="29"/>
        <v>8</v>
      </c>
      <c r="AQ136" s="187">
        <f t="shared" ca="1" si="27"/>
        <v>720.63550598248594</v>
      </c>
      <c r="AR136" s="187">
        <f t="shared" ca="1" si="27"/>
        <v>758.93118630058518</v>
      </c>
      <c r="AS136" s="187">
        <f t="shared" ca="1" si="27"/>
        <v>816.11044580670011</v>
      </c>
      <c r="AT136" s="187">
        <f t="shared" ca="1" si="27"/>
        <v>897.82374491780388</v>
      </c>
      <c r="AU136" s="187">
        <f t="shared" ca="1" si="27"/>
        <v>968.1625385566598</v>
      </c>
      <c r="AV136" s="187">
        <f t="shared" ca="1" si="27"/>
        <v>1057.0234994521256</v>
      </c>
      <c r="AW136" s="187">
        <f t="shared" ca="1" si="27"/>
        <v>1102.202543587757</v>
      </c>
      <c r="AX136" s="187">
        <f t="shared" ca="1" si="27"/>
        <v>1146.7534361026151</v>
      </c>
      <c r="AY136" s="187">
        <f t="shared" ca="1" si="27"/>
        <v>1268.9719339559458</v>
      </c>
      <c r="AZ136" s="187">
        <f t="shared" ca="1" si="27"/>
        <v>1383.1795841119701</v>
      </c>
      <c r="BA136" s="187">
        <f t="shared" ca="1" si="27"/>
        <v>1449.0072768641526</v>
      </c>
    </row>
    <row r="137" spans="28:53" hidden="1" x14ac:dyDescent="0.2">
      <c r="AB137" t="s">
        <v>162</v>
      </c>
      <c r="AC137" s="180">
        <f t="shared" si="28"/>
        <v>9</v>
      </c>
      <c r="AD137" s="187">
        <f t="shared" ca="1" si="26"/>
        <v>431.07651282149374</v>
      </c>
      <c r="AE137" s="187">
        <f t="shared" ca="1" si="26"/>
        <v>469.17806043635397</v>
      </c>
      <c r="AF137" s="187">
        <f t="shared" ca="1" si="26"/>
        <v>526.06746971065024</v>
      </c>
      <c r="AG137" s="187">
        <f t="shared" ca="1" si="26"/>
        <v>607.36653871759495</v>
      </c>
      <c r="AH137" s="187">
        <f t="shared" ca="1" si="26"/>
        <v>677.34876315495728</v>
      </c>
      <c r="AI137" s="187">
        <f t="shared" ca="1" si="26"/>
        <v>765.75926022766942</v>
      </c>
      <c r="AJ137" s="187">
        <f t="shared" ca="1" si="26"/>
        <v>810.70927774998688</v>
      </c>
      <c r="AK137" s="187">
        <f t="shared" ca="1" si="26"/>
        <v>855.0343279472836</v>
      </c>
      <c r="AL137" s="187">
        <f t="shared" ca="1" si="26"/>
        <v>976.63326225775563</v>
      </c>
      <c r="AM137" s="187">
        <f t="shared" ca="1" si="26"/>
        <v>1090.2619583471283</v>
      </c>
      <c r="AN137" s="187">
        <f t="shared" ca="1" si="26"/>
        <v>1155.7559500699565</v>
      </c>
      <c r="AO137" t="s">
        <v>162</v>
      </c>
      <c r="AP137" s="180">
        <f t="shared" si="29"/>
        <v>9</v>
      </c>
      <c r="AQ137" s="187">
        <f t="shared" ca="1" si="27"/>
        <v>678.91813998337432</v>
      </c>
      <c r="AR137" s="187">
        <f t="shared" ca="1" si="27"/>
        <v>717.21378330567734</v>
      </c>
      <c r="AS137" s="187">
        <f t="shared" ca="1" si="27"/>
        <v>774.39304281179227</v>
      </c>
      <c r="AT137" s="187">
        <f t="shared" ca="1" si="27"/>
        <v>856.10634192289626</v>
      </c>
      <c r="AU137" s="187">
        <f t="shared" ca="1" si="27"/>
        <v>926.44513556175207</v>
      </c>
      <c r="AV137" s="187">
        <f t="shared" ca="1" si="27"/>
        <v>1015.306096457218</v>
      </c>
      <c r="AW137" s="187">
        <f t="shared" ca="1" si="27"/>
        <v>1060.4851405928493</v>
      </c>
      <c r="AX137" s="187">
        <f t="shared" ca="1" si="27"/>
        <v>1105.0360516056051</v>
      </c>
      <c r="AY137" s="187">
        <f t="shared" ca="1" si="27"/>
        <v>1227.2545494589363</v>
      </c>
      <c r="AZ137" s="187">
        <f t="shared" ca="1" si="27"/>
        <v>1341.4621626191642</v>
      </c>
      <c r="BA137" s="187">
        <f t="shared" ca="1" si="27"/>
        <v>1407.2898923671428</v>
      </c>
    </row>
    <row r="138" spans="28:53" hidden="1" x14ac:dyDescent="0.2">
      <c r="AB138" t="s">
        <v>163</v>
      </c>
      <c r="AC138" s="180">
        <f t="shared" si="28"/>
        <v>10</v>
      </c>
      <c r="AD138" s="187">
        <f t="shared" ca="1" si="26"/>
        <v>397.01576600167152</v>
      </c>
      <c r="AE138" s="187">
        <f t="shared" ca="1" si="26"/>
        <v>435.11730441446855</v>
      </c>
      <c r="AF138" s="187">
        <f t="shared" ca="1" si="26"/>
        <v>492.00668608257513</v>
      </c>
      <c r="AG138" s="187">
        <f t="shared" ca="1" si="26"/>
        <v>573.30575508951983</v>
      </c>
      <c r="AH138" s="187">
        <f t="shared" ca="1" si="26"/>
        <v>643.28798872894538</v>
      </c>
      <c r="AI138" s="187">
        <f t="shared" ca="1" si="26"/>
        <v>731.69846739753109</v>
      </c>
      <c r="AJ138" s="187">
        <f t="shared" ca="1" si="26"/>
        <v>776.64848491984867</v>
      </c>
      <c r="AK138" s="187">
        <f t="shared" ca="1" si="26"/>
        <v>820.9735535212717</v>
      </c>
      <c r="AL138" s="187">
        <f t="shared" ca="1" si="26"/>
        <v>942.57248783174373</v>
      </c>
      <c r="AM138" s="187">
        <f t="shared" ca="1" si="26"/>
        <v>1056.201220729369</v>
      </c>
      <c r="AN138" s="187">
        <f t="shared" ca="1" si="26"/>
        <v>1121.6951756439446</v>
      </c>
      <c r="AO138" t="s">
        <v>163</v>
      </c>
      <c r="AP138" s="180">
        <f t="shared" si="29"/>
        <v>10</v>
      </c>
      <c r="AQ138" s="187">
        <f t="shared" ca="1" si="27"/>
        <v>644.68381190857497</v>
      </c>
      <c r="AR138" s="187">
        <f t="shared" ca="1" si="27"/>
        <v>682.97948297772518</v>
      </c>
      <c r="AS138" s="187">
        <f t="shared" ca="1" si="27"/>
        <v>740.15872398594195</v>
      </c>
      <c r="AT138" s="187">
        <f t="shared" ca="1" si="27"/>
        <v>821.87202309704594</v>
      </c>
      <c r="AU138" s="187">
        <f t="shared" ca="1" si="27"/>
        <v>892.21081673590186</v>
      </c>
      <c r="AV138" s="187">
        <f t="shared" ca="1" si="27"/>
        <v>981.07175913346975</v>
      </c>
      <c r="AW138" s="187">
        <f t="shared" ca="1" si="27"/>
        <v>1026.2508032691012</v>
      </c>
      <c r="AX138" s="187">
        <f t="shared" ca="1" si="27"/>
        <v>1070.801732779755</v>
      </c>
      <c r="AY138" s="187">
        <f t="shared" ca="1" si="27"/>
        <v>1193.0201936372898</v>
      </c>
      <c r="AZ138" s="187">
        <f t="shared" ca="1" si="27"/>
        <v>1307.2279177849061</v>
      </c>
      <c r="BA138" s="187">
        <f t="shared" ca="1" si="27"/>
        <v>1373.0555735412925</v>
      </c>
    </row>
    <row r="139" spans="28:53" hidden="1" x14ac:dyDescent="0.2">
      <c r="AB139" t="s">
        <v>164</v>
      </c>
      <c r="AC139" s="180">
        <f t="shared" si="28"/>
        <v>11</v>
      </c>
      <c r="AD139" s="187">
        <f t="shared" ca="1" si="26"/>
        <v>451.66566915236939</v>
      </c>
      <c r="AE139" s="187">
        <f t="shared" ca="1" si="26"/>
        <v>489.76720756516642</v>
      </c>
      <c r="AF139" s="187">
        <f t="shared" ca="1" si="26"/>
        <v>546.65658003120984</v>
      </c>
      <c r="AG139" s="187">
        <f t="shared" ca="1" si="26"/>
        <v>627.95563983609134</v>
      </c>
      <c r="AH139" s="187">
        <f t="shared" ca="1" si="26"/>
        <v>697.93788267757998</v>
      </c>
      <c r="AI139" s="187">
        <f t="shared" ca="1" si="26"/>
        <v>786.34836134616569</v>
      </c>
      <c r="AJ139" s="187">
        <f t="shared" ca="1" si="26"/>
        <v>831.29837886848327</v>
      </c>
      <c r="AK139" s="187">
        <f t="shared" ca="1" si="26"/>
        <v>875.62344746990641</v>
      </c>
      <c r="AL139" s="187">
        <f t="shared" ca="1" si="26"/>
        <v>997.22232656799918</v>
      </c>
      <c r="AM139" s="187">
        <f t="shared" ca="1" si="26"/>
        <v>1110.8510962738774</v>
      </c>
      <c r="AN139" s="187">
        <f t="shared" ca="1" si="26"/>
        <v>1176.3451248049585</v>
      </c>
      <c r="AO139" t="s">
        <v>164</v>
      </c>
      <c r="AP139" s="180">
        <f t="shared" si="29"/>
        <v>11</v>
      </c>
      <c r="AQ139" s="187">
        <f t="shared" ca="1" si="27"/>
        <v>699.61215469480567</v>
      </c>
      <c r="AR139" s="187">
        <f t="shared" ca="1" si="27"/>
        <v>737.90782576395588</v>
      </c>
      <c r="AS139" s="187">
        <f t="shared" ca="1" si="27"/>
        <v>795.08710376796887</v>
      </c>
      <c r="AT139" s="187">
        <f t="shared" ca="1" si="27"/>
        <v>876.80040287907275</v>
      </c>
      <c r="AU139" s="187">
        <f t="shared" ca="1" si="27"/>
        <v>947.13919651792867</v>
      </c>
      <c r="AV139" s="187">
        <f t="shared" ca="1" si="27"/>
        <v>1036.0001574133946</v>
      </c>
      <c r="AW139" s="187">
        <f t="shared" ca="1" si="27"/>
        <v>1081.1792015490259</v>
      </c>
      <c r="AX139" s="187">
        <f t="shared" ca="1" si="27"/>
        <v>1125.7300940638838</v>
      </c>
      <c r="AY139" s="187">
        <f t="shared" ca="1" si="27"/>
        <v>1247.9485919172148</v>
      </c>
      <c r="AZ139" s="187">
        <f t="shared" ca="1" si="27"/>
        <v>1362.1562420732389</v>
      </c>
      <c r="BA139" s="187">
        <f t="shared" ca="1" si="27"/>
        <v>1427.9839348254213</v>
      </c>
    </row>
    <row r="140" spans="28:53" hidden="1" x14ac:dyDescent="0.2">
      <c r="AB140" t="s">
        <v>165</v>
      </c>
      <c r="AC140" s="180">
        <f t="shared" si="28"/>
        <v>12</v>
      </c>
      <c r="AD140" s="187">
        <f t="shared" ca="1" si="26"/>
        <v>474.40029572289279</v>
      </c>
      <c r="AE140" s="187">
        <f t="shared" ca="1" si="26"/>
        <v>512.50179732743709</v>
      </c>
      <c r="AF140" s="187">
        <f t="shared" ca="1" si="26"/>
        <v>569.39120660173319</v>
      </c>
      <c r="AG140" s="187">
        <f t="shared" ca="1" si="26"/>
        <v>650.69027560867801</v>
      </c>
      <c r="AH140" s="187">
        <f t="shared" ca="1" si="26"/>
        <v>720.67250004604023</v>
      </c>
      <c r="AI140" s="187">
        <f t="shared" ca="1" si="26"/>
        <v>809.08299711875236</v>
      </c>
      <c r="AJ140" s="187">
        <f t="shared" ca="1" si="26"/>
        <v>854.03301464106994</v>
      </c>
      <c r="AK140" s="187">
        <f t="shared" ca="1" si="26"/>
        <v>898.35806483836654</v>
      </c>
      <c r="AL140" s="187">
        <f t="shared" ca="1" si="26"/>
        <v>1019.9569807447123</v>
      </c>
      <c r="AM140" s="187">
        <f t="shared" ca="1" si="26"/>
        <v>1133.5856768340848</v>
      </c>
      <c r="AN140" s="187">
        <f t="shared" ca="1" si="26"/>
        <v>1199.0797053651659</v>
      </c>
      <c r="AO140" t="s">
        <v>165</v>
      </c>
      <c r="AP140" s="180">
        <f t="shared" si="29"/>
        <v>12</v>
      </c>
      <c r="AQ140" s="187">
        <f t="shared" ca="1" si="27"/>
        <v>722.46261736096176</v>
      </c>
      <c r="AR140" s="187">
        <f t="shared" ca="1" si="27"/>
        <v>760.758297679061</v>
      </c>
      <c r="AS140" s="187">
        <f t="shared" ca="1" si="27"/>
        <v>817.93752018937982</v>
      </c>
      <c r="AT140" s="187">
        <f t="shared" ca="1" si="27"/>
        <v>899.6508193004837</v>
      </c>
      <c r="AU140" s="187">
        <f t="shared" ca="1" si="27"/>
        <v>969.98963143723768</v>
      </c>
      <c r="AV140" s="187">
        <f t="shared" ca="1" si="27"/>
        <v>1058.8505738348056</v>
      </c>
      <c r="AW140" s="187">
        <f t="shared" ca="1" si="27"/>
        <v>1104.0296179704369</v>
      </c>
      <c r="AX140" s="187">
        <f t="shared" ca="1" si="27"/>
        <v>1148.5805104852948</v>
      </c>
      <c r="AY140" s="187">
        <f t="shared" ca="1" si="27"/>
        <v>1270.7990083386258</v>
      </c>
      <c r="AZ140" s="187">
        <f t="shared" ca="1" si="27"/>
        <v>1385.0067324862421</v>
      </c>
      <c r="BA140" s="187">
        <f t="shared" ca="1" si="27"/>
        <v>1450.8343512468323</v>
      </c>
    </row>
    <row r="141" spans="28:53" hidden="1" x14ac:dyDescent="0.2">
      <c r="AB141" t="s">
        <v>166</v>
      </c>
      <c r="AC141" s="180">
        <f t="shared" si="28"/>
        <v>13</v>
      </c>
      <c r="AD141" s="187">
        <f t="shared" ca="1" si="26"/>
        <v>463.16019636048799</v>
      </c>
      <c r="AE141" s="187">
        <f t="shared" ca="1" si="26"/>
        <v>501.26174397534822</v>
      </c>
      <c r="AF141" s="187">
        <f t="shared" ca="1" si="26"/>
        <v>558.15111644139165</v>
      </c>
      <c r="AG141" s="187">
        <f t="shared" ca="1" si="26"/>
        <v>639.45017624627314</v>
      </c>
      <c r="AH141" s="187">
        <f t="shared" ca="1" si="26"/>
        <v>709.4324190877619</v>
      </c>
      <c r="AI141" s="187">
        <f t="shared" ca="1" si="26"/>
        <v>797.8428977563475</v>
      </c>
      <c r="AJ141" s="187">
        <f t="shared" ca="1" si="26"/>
        <v>842.79291527866496</v>
      </c>
      <c r="AK141" s="187">
        <f t="shared" ca="1" si="26"/>
        <v>887.11798388008822</v>
      </c>
      <c r="AL141" s="187">
        <f t="shared" ca="1" si="26"/>
        <v>1008.7168813823075</v>
      </c>
      <c r="AM141" s="187">
        <f t="shared" ca="1" si="26"/>
        <v>1122.3456142799328</v>
      </c>
      <c r="AN141" s="187">
        <f t="shared" ca="1" si="26"/>
        <v>1187.8395691945082</v>
      </c>
      <c r="AO141" t="s">
        <v>166</v>
      </c>
      <c r="AP141" s="180">
        <f t="shared" si="29"/>
        <v>13</v>
      </c>
      <c r="AQ141" s="187">
        <f t="shared" ca="1" si="27"/>
        <v>711.16525737238294</v>
      </c>
      <c r="AR141" s="187">
        <f t="shared" ca="1" si="27"/>
        <v>749.46092844153304</v>
      </c>
      <c r="AS141" s="187">
        <f t="shared" ca="1" si="27"/>
        <v>806.64020644554603</v>
      </c>
      <c r="AT141" s="187">
        <f t="shared" ca="1" si="27"/>
        <v>888.35350555664991</v>
      </c>
      <c r="AU141" s="187">
        <f t="shared" ca="1" si="27"/>
        <v>958.69229919550583</v>
      </c>
      <c r="AV141" s="187">
        <f t="shared" ca="1" si="27"/>
        <v>1047.5532600909717</v>
      </c>
      <c r="AW141" s="187">
        <f t="shared" ca="1" si="27"/>
        <v>1092.732304226603</v>
      </c>
      <c r="AX141" s="187">
        <f t="shared" ca="1" si="27"/>
        <v>1137.2832152393589</v>
      </c>
      <c r="AY141" s="187">
        <f t="shared" ca="1" si="27"/>
        <v>1259.5016760968938</v>
      </c>
      <c r="AZ141" s="187">
        <f t="shared" ca="1" si="27"/>
        <v>1373.7093262529181</v>
      </c>
      <c r="BA141" s="187">
        <f t="shared" ca="1" si="27"/>
        <v>1439.5370560008967</v>
      </c>
    </row>
    <row r="142" spans="28:53" hidden="1" x14ac:dyDescent="0.2">
      <c r="AB142" t="s">
        <v>167</v>
      </c>
      <c r="AC142" s="180">
        <f t="shared" si="28"/>
        <v>14</v>
      </c>
      <c r="AD142" s="187">
        <f t="shared" ca="1" si="26"/>
        <v>469.58283159080491</v>
      </c>
      <c r="AE142" s="187">
        <f t="shared" ca="1" si="26"/>
        <v>507.68437920566515</v>
      </c>
      <c r="AF142" s="187">
        <f t="shared" ca="1" si="26"/>
        <v>564.57378847996142</v>
      </c>
      <c r="AG142" s="187">
        <f t="shared" ca="1" si="26"/>
        <v>645.87281147659007</v>
      </c>
      <c r="AH142" s="187">
        <f t="shared" ca="1" si="26"/>
        <v>715.85505431807883</v>
      </c>
      <c r="AI142" s="187">
        <f t="shared" ca="1" si="26"/>
        <v>804.26556979491727</v>
      </c>
      <c r="AJ142" s="187">
        <f t="shared" ca="1" si="26"/>
        <v>849.21555050898201</v>
      </c>
      <c r="AK142" s="187">
        <f t="shared" ca="1" si="26"/>
        <v>893.54065591865799</v>
      </c>
      <c r="AL142" s="187">
        <f t="shared" ca="1" si="26"/>
        <v>1015.13959022913</v>
      </c>
      <c r="AM142" s="187">
        <f t="shared" ca="1" si="26"/>
        <v>1128.7682495102497</v>
      </c>
      <c r="AN142" s="187">
        <f t="shared" ca="1" si="26"/>
        <v>1194.2622780413308</v>
      </c>
      <c r="AO142" t="s">
        <v>167</v>
      </c>
      <c r="AP142" s="180">
        <f t="shared" si="29"/>
        <v>14</v>
      </c>
      <c r="AQ142" s="187">
        <f t="shared" ca="1" si="27"/>
        <v>717.62061682565741</v>
      </c>
      <c r="AR142" s="187">
        <f t="shared" ca="1" si="27"/>
        <v>755.91628789480774</v>
      </c>
      <c r="AS142" s="187">
        <f t="shared" ca="1" si="27"/>
        <v>813.0955658988205</v>
      </c>
      <c r="AT142" s="187">
        <f t="shared" ca="1" si="27"/>
        <v>894.80886500992438</v>
      </c>
      <c r="AU142" s="187">
        <f t="shared" ca="1" si="27"/>
        <v>965.14765864878041</v>
      </c>
      <c r="AV142" s="187">
        <f t="shared" ca="1" si="27"/>
        <v>1054.0086195442464</v>
      </c>
      <c r="AW142" s="187">
        <f t="shared" ca="1" si="27"/>
        <v>1099.1876451819796</v>
      </c>
      <c r="AX142" s="187">
        <f t="shared" ca="1" si="27"/>
        <v>1143.7385746926334</v>
      </c>
      <c r="AY142" s="187">
        <f t="shared" ca="1" si="27"/>
        <v>1265.9570355501683</v>
      </c>
      <c r="AZ142" s="187">
        <f t="shared" ca="1" si="27"/>
        <v>1380.1646857061926</v>
      </c>
      <c r="BA142" s="187">
        <f t="shared" ca="1" si="27"/>
        <v>1445.9924154541711</v>
      </c>
    </row>
    <row r="143" spans="28:53" hidden="1" x14ac:dyDescent="0.2"/>
    <row r="144" spans="28:53" hidden="1" x14ac:dyDescent="0.2">
      <c r="AC144" t="s">
        <v>153</v>
      </c>
      <c r="AD144" t="s">
        <v>92</v>
      </c>
      <c r="AH144" s="181"/>
      <c r="AP144" t="s">
        <v>153</v>
      </c>
      <c r="AQ144" t="s">
        <v>92</v>
      </c>
      <c r="AU144" s="181"/>
    </row>
    <row r="145" spans="28:53" hidden="1" x14ac:dyDescent="0.2">
      <c r="AC145">
        <v>1</v>
      </c>
      <c r="AD145">
        <v>2</v>
      </c>
      <c r="AP145">
        <v>2</v>
      </c>
      <c r="AQ145">
        <v>2</v>
      </c>
    </row>
    <row r="146" spans="28:53" hidden="1" x14ac:dyDescent="0.2">
      <c r="AB146" s="186"/>
      <c r="AC146">
        <v>0</v>
      </c>
      <c r="AD146" s="181">
        <f>AT$192+0.01</f>
        <v>63000.01</v>
      </c>
      <c r="AE146" s="181">
        <f t="shared" ref="AE146:AN146" si="30">AU$192+0.01</f>
        <v>75000.009999999995</v>
      </c>
      <c r="AF146" s="181">
        <f t="shared" si="30"/>
        <v>100000.01</v>
      </c>
      <c r="AG146" s="181">
        <f t="shared" si="30"/>
        <v>125000.01</v>
      </c>
      <c r="AH146" s="181">
        <f t="shared" si="30"/>
        <v>150000.01</v>
      </c>
      <c r="AI146" s="181">
        <f t="shared" si="30"/>
        <v>175000.01</v>
      </c>
      <c r="AJ146" s="181">
        <f t="shared" si="30"/>
        <v>200000.01</v>
      </c>
      <c r="AK146" s="181">
        <f t="shared" si="30"/>
        <v>251000.01</v>
      </c>
      <c r="AL146" s="181">
        <f t="shared" si="30"/>
        <v>313000.01</v>
      </c>
      <c r="AM146" s="181">
        <f t="shared" si="30"/>
        <v>376000.01</v>
      </c>
      <c r="AN146" s="181">
        <f t="shared" si="30"/>
        <v>626000.01</v>
      </c>
      <c r="AO146" s="186"/>
      <c r="AP146">
        <v>0</v>
      </c>
      <c r="AQ146" s="181">
        <f>AT$192</f>
        <v>63000</v>
      </c>
      <c r="AR146" s="181">
        <f t="shared" ref="AR146:BA146" si="31">AU$192</f>
        <v>75000</v>
      </c>
      <c r="AS146" s="181">
        <f t="shared" si="31"/>
        <v>100000</v>
      </c>
      <c r="AT146" s="181">
        <f t="shared" si="31"/>
        <v>125000</v>
      </c>
      <c r="AU146" s="181">
        <f t="shared" si="31"/>
        <v>150000</v>
      </c>
      <c r="AV146" s="181">
        <f t="shared" si="31"/>
        <v>175000</v>
      </c>
      <c r="AW146" s="181">
        <f t="shared" si="31"/>
        <v>200000</v>
      </c>
      <c r="AX146" s="181">
        <f t="shared" si="31"/>
        <v>251000</v>
      </c>
      <c r="AY146" s="181">
        <f t="shared" si="31"/>
        <v>313000</v>
      </c>
      <c r="AZ146" s="181">
        <f t="shared" si="31"/>
        <v>376000</v>
      </c>
      <c r="BA146" s="181">
        <f t="shared" si="31"/>
        <v>626000</v>
      </c>
    </row>
    <row r="147" spans="28:53" hidden="1" x14ac:dyDescent="0.2">
      <c r="AB147" t="s">
        <v>154</v>
      </c>
      <c r="AC147" s="180">
        <f>AC146+1</f>
        <v>1</v>
      </c>
      <c r="AD147" s="187">
        <f t="shared" ref="AD147:AN160" ca="1" si="32">OFFSET(AT$201,($AC147-1)*12,0)</f>
        <v>558.59987626648785</v>
      </c>
      <c r="AE147" s="187">
        <f t="shared" ca="1" si="32"/>
        <v>596.66691272237063</v>
      </c>
      <c r="AF147" s="187">
        <f t="shared" ca="1" si="32"/>
        <v>653.50481631647312</v>
      </c>
      <c r="AG147" s="187">
        <f t="shared" ca="1" si="32"/>
        <v>734.73023007814277</v>
      </c>
      <c r="AH147" s="187">
        <f t="shared" ca="1" si="32"/>
        <v>804.64908374905099</v>
      </c>
      <c r="AI147" s="187">
        <f t="shared" ca="1" si="32"/>
        <v>892.97955953898361</v>
      </c>
      <c r="AJ147" s="187">
        <f t="shared" ca="1" si="32"/>
        <v>937.88887362431524</v>
      </c>
      <c r="AK147" s="187">
        <f t="shared" ca="1" si="32"/>
        <v>982.17378630916926</v>
      </c>
      <c r="AL147" s="187">
        <f t="shared" ca="1" si="32"/>
        <v>1103.6625911614162</v>
      </c>
      <c r="AM147" s="187">
        <f t="shared" ca="1" si="32"/>
        <v>1217.1883934428215</v>
      </c>
      <c r="AN147" s="187">
        <f t="shared" ca="1" si="32"/>
        <v>1282.6231153882727</v>
      </c>
      <c r="AO147" t="s">
        <v>154</v>
      </c>
      <c r="AP147" s="180">
        <f>AP146+1</f>
        <v>1</v>
      </c>
      <c r="AQ147" s="187">
        <f t="shared" ref="AQ147:BA160" ca="1" si="33">OFFSET(AT$196,($AP147-1)*12,0)</f>
        <v>768.35306334585596</v>
      </c>
      <c r="AR147" s="187">
        <f t="shared" ca="1" si="33"/>
        <v>806.74549995294365</v>
      </c>
      <c r="AS147" s="187">
        <f t="shared" ca="1" si="33"/>
        <v>864.06931398885104</v>
      </c>
      <c r="AT147" s="187">
        <f t="shared" ca="1" si="33"/>
        <v>945.98916548079637</v>
      </c>
      <c r="AU147" s="187">
        <f t="shared" ca="1" si="33"/>
        <v>1016.5057593730954</v>
      </c>
      <c r="AV147" s="187">
        <f t="shared" ca="1" si="33"/>
        <v>1105.5913217458167</v>
      </c>
      <c r="AW147" s="187">
        <f t="shared" ca="1" si="33"/>
        <v>1150.8845680888228</v>
      </c>
      <c r="AX147" s="187">
        <f t="shared" ca="1" si="33"/>
        <v>1195.5480749885805</v>
      </c>
      <c r="AY147" s="187">
        <f t="shared" ca="1" si="33"/>
        <v>1318.0755130265459</v>
      </c>
      <c r="AZ147" s="187">
        <f t="shared" ca="1" si="33"/>
        <v>1432.5719279697828</v>
      </c>
      <c r="BA147" s="187">
        <f t="shared" ca="1" si="33"/>
        <v>1498.5659808631053</v>
      </c>
    </row>
    <row r="148" spans="28:53" hidden="1" x14ac:dyDescent="0.2">
      <c r="AB148" t="s">
        <v>155</v>
      </c>
      <c r="AC148" s="180">
        <f t="shared" ref="AC148:AC160" si="34">AC147+1</f>
        <v>2</v>
      </c>
      <c r="AD148" s="187">
        <f t="shared" ca="1" si="32"/>
        <v>543.07062656443054</v>
      </c>
      <c r="AE148" s="187">
        <f t="shared" ca="1" si="32"/>
        <v>581.13766302031331</v>
      </c>
      <c r="AF148" s="187">
        <f t="shared" ca="1" si="32"/>
        <v>637.97552064576325</v>
      </c>
      <c r="AG148" s="187">
        <f t="shared" ca="1" si="32"/>
        <v>719.20097118235503</v>
      </c>
      <c r="AH148" s="187">
        <f t="shared" ca="1" si="32"/>
        <v>789.11982485326325</v>
      </c>
      <c r="AI148" s="187">
        <f t="shared" ca="1" si="32"/>
        <v>877.45026386827374</v>
      </c>
      <c r="AJ148" s="187">
        <f t="shared" ca="1" si="32"/>
        <v>922.35957795360537</v>
      </c>
      <c r="AK148" s="187">
        <f t="shared" ca="1" si="32"/>
        <v>966.64450902592046</v>
      </c>
      <c r="AL148" s="187">
        <f t="shared" ca="1" si="32"/>
        <v>1088.1333138781674</v>
      </c>
      <c r="AM148" s="187">
        <f t="shared" ca="1" si="32"/>
        <v>1201.6591897094165</v>
      </c>
      <c r="AN148" s="187">
        <f t="shared" ca="1" si="32"/>
        <v>1267.0938013301018</v>
      </c>
      <c r="AO148" t="s">
        <v>155</v>
      </c>
      <c r="AP148" s="180">
        <f t="shared" ref="AP148:AP160" si="35">AP147+1</f>
        <v>2</v>
      </c>
      <c r="AQ148" s="187">
        <f t="shared" ca="1" si="33"/>
        <v>754.45776554203383</v>
      </c>
      <c r="AR148" s="187">
        <f t="shared" ca="1" si="33"/>
        <v>792.85024851076264</v>
      </c>
      <c r="AS148" s="187">
        <f t="shared" ca="1" si="33"/>
        <v>850.1740440020136</v>
      </c>
      <c r="AT148" s="187">
        <f t="shared" ca="1" si="33"/>
        <v>932.09382131533323</v>
      </c>
      <c r="AU148" s="187">
        <f t="shared" ca="1" si="33"/>
        <v>1002.6104337522886</v>
      </c>
      <c r="AV148" s="187">
        <f t="shared" ca="1" si="33"/>
        <v>1091.6960703036357</v>
      </c>
      <c r="AW148" s="187">
        <f t="shared" ca="1" si="33"/>
        <v>1136.9892424680158</v>
      </c>
      <c r="AX148" s="187">
        <f t="shared" ca="1" si="33"/>
        <v>1181.6528235463995</v>
      </c>
      <c r="AY148" s="187">
        <f t="shared" ca="1" si="33"/>
        <v>1304.1801874057392</v>
      </c>
      <c r="AZ148" s="187">
        <f t="shared" ca="1" si="33"/>
        <v>1418.6766023489761</v>
      </c>
      <c r="BA148" s="187">
        <f t="shared" ca="1" si="33"/>
        <v>1484.6706181529858</v>
      </c>
    </row>
    <row r="149" spans="28:53" hidden="1" x14ac:dyDescent="0.2">
      <c r="AB149" t="s">
        <v>156</v>
      </c>
      <c r="AC149" s="180">
        <f t="shared" si="34"/>
        <v>3</v>
      </c>
      <c r="AD149" s="187">
        <f t="shared" ca="1" si="32"/>
        <v>572.42877309419839</v>
      </c>
      <c r="AE149" s="187">
        <f t="shared" ca="1" si="32"/>
        <v>610.49580955008128</v>
      </c>
      <c r="AF149" s="187">
        <f t="shared" ca="1" si="32"/>
        <v>667.33365798180068</v>
      </c>
      <c r="AG149" s="187">
        <f t="shared" ca="1" si="32"/>
        <v>748.55912690585342</v>
      </c>
      <c r="AH149" s="187">
        <f t="shared" ca="1" si="32"/>
        <v>818.47798057676164</v>
      </c>
      <c r="AI149" s="187">
        <f t="shared" ca="1" si="32"/>
        <v>906.80840120431128</v>
      </c>
      <c r="AJ149" s="187">
        <f t="shared" ca="1" si="32"/>
        <v>951.71771528964291</v>
      </c>
      <c r="AK149" s="187">
        <f t="shared" ca="1" si="32"/>
        <v>996.002646361958</v>
      </c>
      <c r="AL149" s="187">
        <f t="shared" ca="1" si="32"/>
        <v>1117.4914696016658</v>
      </c>
      <c r="AM149" s="187">
        <f t="shared" ca="1" si="32"/>
        <v>1231.0173086579932</v>
      </c>
      <c r="AN149" s="187">
        <f t="shared" ca="1" si="32"/>
        <v>1296.4519570536002</v>
      </c>
      <c r="AO149" t="s">
        <v>156</v>
      </c>
      <c r="AP149" s="180">
        <f t="shared" si="35"/>
        <v>3</v>
      </c>
      <c r="AQ149" s="187">
        <f t="shared" ca="1" si="33"/>
        <v>784.06685943210425</v>
      </c>
      <c r="AR149" s="187">
        <f t="shared" ca="1" si="33"/>
        <v>822.45937021781765</v>
      </c>
      <c r="AS149" s="187">
        <f t="shared" ca="1" si="33"/>
        <v>879.78318425372515</v>
      </c>
      <c r="AT149" s="187">
        <f t="shared" ca="1" si="33"/>
        <v>961.70296156704467</v>
      </c>
      <c r="AU149" s="187">
        <f t="shared" ca="1" si="33"/>
        <v>1032.2195554593436</v>
      </c>
      <c r="AV149" s="187">
        <f t="shared" ca="1" si="33"/>
        <v>1121.3051920106907</v>
      </c>
      <c r="AW149" s="187">
        <f t="shared" ca="1" si="33"/>
        <v>1166.5983641750709</v>
      </c>
      <c r="AX149" s="187">
        <f t="shared" ca="1" si="33"/>
        <v>1211.2619637981111</v>
      </c>
      <c r="AY149" s="187">
        <f t="shared" ca="1" si="33"/>
        <v>1333.7893276574505</v>
      </c>
      <c r="AZ149" s="187">
        <f t="shared" ca="1" si="33"/>
        <v>1448.2857426006876</v>
      </c>
      <c r="BA149" s="187">
        <f t="shared" ca="1" si="33"/>
        <v>1514.2797584046971</v>
      </c>
    </row>
    <row r="150" spans="28:53" hidden="1" x14ac:dyDescent="0.2">
      <c r="AB150" t="s">
        <v>157</v>
      </c>
      <c r="AC150" s="180">
        <f t="shared" si="34"/>
        <v>4</v>
      </c>
      <c r="AD150" s="187">
        <f t="shared" ca="1" si="32"/>
        <v>563.23929929378062</v>
      </c>
      <c r="AE150" s="187">
        <f t="shared" ca="1" si="32"/>
        <v>601.30633574966339</v>
      </c>
      <c r="AF150" s="187">
        <f t="shared" ca="1" si="32"/>
        <v>658.14423015003524</v>
      </c>
      <c r="AG150" s="187">
        <f t="shared" ca="1" si="32"/>
        <v>739.36964391170511</v>
      </c>
      <c r="AH150" s="187">
        <f t="shared" ca="1" si="32"/>
        <v>809.28853435753524</v>
      </c>
      <c r="AI150" s="187">
        <f t="shared" ca="1" si="32"/>
        <v>897.61893659762382</v>
      </c>
      <c r="AJ150" s="187">
        <f t="shared" ca="1" si="32"/>
        <v>942.52825068295556</v>
      </c>
      <c r="AK150" s="187">
        <f t="shared" ca="1" si="32"/>
        <v>986.81318175527053</v>
      </c>
      <c r="AL150" s="187">
        <f t="shared" ca="1" si="32"/>
        <v>1108.3019682200563</v>
      </c>
      <c r="AM150" s="187">
        <f t="shared" ca="1" si="32"/>
        <v>1221.8278440513059</v>
      </c>
      <c r="AN150" s="187">
        <f t="shared" ca="1" si="32"/>
        <v>1287.2624924469128</v>
      </c>
      <c r="AO150" t="s">
        <v>157</v>
      </c>
      <c r="AP150" s="180">
        <f t="shared" si="35"/>
        <v>4</v>
      </c>
      <c r="AQ150" s="187">
        <f t="shared" ca="1" si="33"/>
        <v>774.79889848077744</v>
      </c>
      <c r="AR150" s="187">
        <f t="shared" ca="1" si="33"/>
        <v>813.19134436019328</v>
      </c>
      <c r="AS150" s="187">
        <f t="shared" ca="1" si="33"/>
        <v>870.51513985144425</v>
      </c>
      <c r="AT150" s="187">
        <f t="shared" ca="1" si="33"/>
        <v>952.4349913433897</v>
      </c>
      <c r="AU150" s="187">
        <f t="shared" ca="1" si="33"/>
        <v>1022.9515852356886</v>
      </c>
      <c r="AV150" s="187">
        <f t="shared" ca="1" si="33"/>
        <v>1112.0371661530662</v>
      </c>
      <c r="AW150" s="187">
        <f t="shared" ca="1" si="33"/>
        <v>1157.3304124960723</v>
      </c>
      <c r="AX150" s="187">
        <f t="shared" ca="1" si="33"/>
        <v>1201.9939379404866</v>
      </c>
      <c r="AY150" s="187">
        <f t="shared" ca="1" si="33"/>
        <v>1324.5213388891391</v>
      </c>
      <c r="AZ150" s="187">
        <f t="shared" ca="1" si="33"/>
        <v>1439.0176796537503</v>
      </c>
      <c r="BA150" s="187">
        <f t="shared" ca="1" si="33"/>
        <v>1505.0118067256988</v>
      </c>
    </row>
    <row r="151" spans="28:53" hidden="1" x14ac:dyDescent="0.2">
      <c r="AB151" t="s">
        <v>158</v>
      </c>
      <c r="AC151" s="180">
        <f t="shared" si="34"/>
        <v>5</v>
      </c>
      <c r="AD151" s="187">
        <f t="shared" ca="1" si="32"/>
        <v>603.42221766131183</v>
      </c>
      <c r="AE151" s="187">
        <f t="shared" ca="1" si="32"/>
        <v>641.48925411719472</v>
      </c>
      <c r="AF151" s="187">
        <f t="shared" ca="1" si="32"/>
        <v>698.32713932383615</v>
      </c>
      <c r="AG151" s="187">
        <f t="shared" ca="1" si="32"/>
        <v>779.55257147296686</v>
      </c>
      <c r="AH151" s="187">
        <f t="shared" ca="1" si="32"/>
        <v>849.47142514387508</v>
      </c>
      <c r="AI151" s="187">
        <f t="shared" ca="1" si="32"/>
        <v>937.80184577142461</v>
      </c>
      <c r="AJ151" s="187">
        <f t="shared" ca="1" si="32"/>
        <v>982.71115985675624</v>
      </c>
      <c r="AK151" s="187">
        <f t="shared" ca="1" si="32"/>
        <v>1026.9960909290712</v>
      </c>
      <c r="AL151" s="187">
        <f t="shared" ca="1" si="32"/>
        <v>1148.4848957813183</v>
      </c>
      <c r="AM151" s="187">
        <f t="shared" ca="1" si="32"/>
        <v>1262.0107716125674</v>
      </c>
      <c r="AN151" s="187">
        <f t="shared" ca="1" si="32"/>
        <v>1327.4454200081748</v>
      </c>
      <c r="AO151" t="s">
        <v>158</v>
      </c>
      <c r="AP151" s="180">
        <f t="shared" si="35"/>
        <v>5</v>
      </c>
      <c r="AQ151" s="187">
        <f t="shared" ca="1" si="33"/>
        <v>815.32526870393667</v>
      </c>
      <c r="AR151" s="187">
        <f t="shared" ca="1" si="33"/>
        <v>853.71777948965018</v>
      </c>
      <c r="AS151" s="187">
        <f t="shared" ca="1" si="33"/>
        <v>911.04159352555746</v>
      </c>
      <c r="AT151" s="187">
        <f t="shared" ca="1" si="33"/>
        <v>992.96137083887709</v>
      </c>
      <c r="AU151" s="187">
        <f t="shared" ca="1" si="33"/>
        <v>1063.4780389098019</v>
      </c>
      <c r="AV151" s="187">
        <f t="shared" ca="1" si="33"/>
        <v>1152.563601282523</v>
      </c>
      <c r="AW151" s="187">
        <f t="shared" ca="1" si="33"/>
        <v>1197.8567734469032</v>
      </c>
      <c r="AX151" s="187">
        <f t="shared" ca="1" si="33"/>
        <v>1242.5203916145999</v>
      </c>
      <c r="AY151" s="187">
        <f t="shared" ca="1" si="33"/>
        <v>1365.0477183846267</v>
      </c>
      <c r="AZ151" s="187">
        <f t="shared" ca="1" si="33"/>
        <v>1479.5441333278636</v>
      </c>
      <c r="BA151" s="187">
        <f t="shared" ca="1" si="33"/>
        <v>1545.5381862211862</v>
      </c>
    </row>
    <row r="152" spans="28:53" hidden="1" x14ac:dyDescent="0.2">
      <c r="AB152" t="s">
        <v>159</v>
      </c>
      <c r="AC152" s="180">
        <f t="shared" si="34"/>
        <v>6</v>
      </c>
      <c r="AD152" s="187">
        <f t="shared" ca="1" si="32"/>
        <v>530.88920946697465</v>
      </c>
      <c r="AE152" s="187">
        <f t="shared" ca="1" si="32"/>
        <v>568.95624592285753</v>
      </c>
      <c r="AF152" s="187">
        <f t="shared" ca="1" si="32"/>
        <v>625.79414032322939</v>
      </c>
      <c r="AG152" s="187">
        <f t="shared" ca="1" si="32"/>
        <v>707.01955408489914</v>
      </c>
      <c r="AH152" s="187">
        <f t="shared" ca="1" si="32"/>
        <v>776.93840775580736</v>
      </c>
      <c r="AI152" s="187">
        <f t="shared" ca="1" si="32"/>
        <v>865.26888354573998</v>
      </c>
      <c r="AJ152" s="187">
        <f t="shared" ca="1" si="32"/>
        <v>910.17816085614959</v>
      </c>
      <c r="AK152" s="187">
        <f t="shared" ca="1" si="32"/>
        <v>954.46309192846468</v>
      </c>
      <c r="AL152" s="187">
        <f t="shared" ca="1" si="32"/>
        <v>1075.9519151681725</v>
      </c>
      <c r="AM152" s="187">
        <f t="shared" ca="1" si="32"/>
        <v>1189.4777542244999</v>
      </c>
      <c r="AN152" s="187">
        <f t="shared" ca="1" si="32"/>
        <v>1254.9124026201071</v>
      </c>
      <c r="AO152" t="s">
        <v>159</v>
      </c>
      <c r="AP152" s="180">
        <f t="shared" si="35"/>
        <v>6</v>
      </c>
      <c r="AQ152" s="187">
        <f t="shared" ca="1" si="33"/>
        <v>742.17220882313973</v>
      </c>
      <c r="AR152" s="187">
        <f t="shared" ca="1" si="33"/>
        <v>780.56469179186865</v>
      </c>
      <c r="AS152" s="187">
        <f t="shared" ca="1" si="33"/>
        <v>837.8884872831195</v>
      </c>
      <c r="AT152" s="187">
        <f t="shared" ca="1" si="33"/>
        <v>919.80833877506484</v>
      </c>
      <c r="AU152" s="187">
        <f t="shared" ca="1" si="33"/>
        <v>990.32495121202021</v>
      </c>
      <c r="AV152" s="187">
        <f t="shared" ca="1" si="33"/>
        <v>1079.4105135847415</v>
      </c>
      <c r="AW152" s="187">
        <f t="shared" ca="1" si="33"/>
        <v>1124.7037599277473</v>
      </c>
      <c r="AX152" s="187">
        <f t="shared" ca="1" si="33"/>
        <v>1169.3672853721616</v>
      </c>
      <c r="AY152" s="187">
        <f t="shared" ca="1" si="33"/>
        <v>1291.8947234101272</v>
      </c>
      <c r="AZ152" s="187">
        <f t="shared" ca="1" si="33"/>
        <v>1406.3910270854255</v>
      </c>
      <c r="BA152" s="187">
        <f t="shared" ca="1" si="33"/>
        <v>1472.3851541573738</v>
      </c>
    </row>
    <row r="153" spans="28:53" hidden="1" x14ac:dyDescent="0.2">
      <c r="AB153" t="s">
        <v>160</v>
      </c>
      <c r="AC153" s="180">
        <f t="shared" si="34"/>
        <v>7</v>
      </c>
      <c r="AD153" s="187">
        <f t="shared" ca="1" si="32"/>
        <v>575.6060436106078</v>
      </c>
      <c r="AE153" s="187">
        <f t="shared" ca="1" si="32"/>
        <v>613.67308006649057</v>
      </c>
      <c r="AF153" s="187">
        <f t="shared" ca="1" si="32"/>
        <v>670.51093769194051</v>
      </c>
      <c r="AG153" s="187">
        <f t="shared" ca="1" si="32"/>
        <v>751.73638822853218</v>
      </c>
      <c r="AH153" s="187">
        <f t="shared" ca="1" si="32"/>
        <v>821.65524189944051</v>
      </c>
      <c r="AI153" s="187">
        <f t="shared" ca="1" si="32"/>
        <v>909.98571768937302</v>
      </c>
      <c r="AJ153" s="187">
        <f t="shared" ca="1" si="32"/>
        <v>954.89503177470465</v>
      </c>
      <c r="AK153" s="187">
        <f t="shared" ca="1" si="32"/>
        <v>999.17996284701974</v>
      </c>
      <c r="AL153" s="187">
        <f t="shared" ca="1" si="32"/>
        <v>1120.6686757619616</v>
      </c>
      <c r="AM153" s="187">
        <f t="shared" ca="1" si="32"/>
        <v>1234.1945515932109</v>
      </c>
      <c r="AN153" s="187">
        <f t="shared" ca="1" si="32"/>
        <v>1299.6292735386621</v>
      </c>
      <c r="AO153" t="s">
        <v>160</v>
      </c>
      <c r="AP153" s="180">
        <f t="shared" si="35"/>
        <v>7</v>
      </c>
      <c r="AQ153" s="187">
        <f t="shared" ca="1" si="33"/>
        <v>787.27132970257537</v>
      </c>
      <c r="AR153" s="187">
        <f t="shared" ca="1" si="33"/>
        <v>825.66377558199133</v>
      </c>
      <c r="AS153" s="187">
        <f t="shared" ca="1" si="33"/>
        <v>882.98757107324229</v>
      </c>
      <c r="AT153" s="187">
        <f t="shared" ca="1" si="33"/>
        <v>964.90742256518763</v>
      </c>
      <c r="AU153" s="187">
        <f t="shared" ca="1" si="33"/>
        <v>1035.4240164574867</v>
      </c>
      <c r="AV153" s="187">
        <f t="shared" ca="1" si="33"/>
        <v>1124.5095973748644</v>
      </c>
      <c r="AW153" s="187">
        <f t="shared" ca="1" si="33"/>
        <v>1169.8028437178702</v>
      </c>
      <c r="AX153" s="187">
        <f t="shared" ca="1" si="33"/>
        <v>1214.4663691622848</v>
      </c>
      <c r="AY153" s="187">
        <f t="shared" ca="1" si="33"/>
        <v>1336.993770110937</v>
      </c>
      <c r="AZ153" s="187">
        <f t="shared" ca="1" si="33"/>
        <v>1451.4901108755482</v>
      </c>
      <c r="BA153" s="187">
        <f t="shared" ca="1" si="33"/>
        <v>1517.4842379474967</v>
      </c>
    </row>
    <row r="154" spans="28:53" hidden="1" x14ac:dyDescent="0.2">
      <c r="AB154" t="s">
        <v>161</v>
      </c>
      <c r="AC154" s="180">
        <f t="shared" si="34"/>
        <v>8</v>
      </c>
      <c r="AD154" s="187">
        <f t="shared" ca="1" si="32"/>
        <v>580.89614372014046</v>
      </c>
      <c r="AE154" s="187">
        <f t="shared" ca="1" si="32"/>
        <v>618.96314340110121</v>
      </c>
      <c r="AF154" s="187">
        <f t="shared" ca="1" si="32"/>
        <v>675.80102860774252</v>
      </c>
      <c r="AG154" s="187">
        <f t="shared" ca="1" si="32"/>
        <v>757.02647914433442</v>
      </c>
      <c r="AH154" s="187">
        <f t="shared" ca="1" si="32"/>
        <v>826.94535120270348</v>
      </c>
      <c r="AI154" s="187">
        <f t="shared" ca="1" si="32"/>
        <v>915.27577183025312</v>
      </c>
      <c r="AJ154" s="187">
        <f t="shared" ca="1" si="32"/>
        <v>960.18508591558486</v>
      </c>
      <c r="AK154" s="187">
        <f t="shared" ca="1" si="32"/>
        <v>1004.4699986004388</v>
      </c>
      <c r="AL154" s="187">
        <f t="shared" ca="1" si="32"/>
        <v>1125.9588218401466</v>
      </c>
      <c r="AM154" s="187">
        <f t="shared" ca="1" si="32"/>
        <v>1239.4846241215519</v>
      </c>
      <c r="AN154" s="187">
        <f t="shared" ca="1" si="32"/>
        <v>1304.9193092920812</v>
      </c>
      <c r="AO154" t="s">
        <v>161</v>
      </c>
      <c r="AP154" s="180">
        <f t="shared" si="35"/>
        <v>8</v>
      </c>
      <c r="AQ154" s="187">
        <f t="shared" ca="1" si="33"/>
        <v>792.60661808683687</v>
      </c>
      <c r="AR154" s="187">
        <f t="shared" ca="1" si="33"/>
        <v>830.99912887255039</v>
      </c>
      <c r="AS154" s="187">
        <f t="shared" ca="1" si="33"/>
        <v>888.32286872983207</v>
      </c>
      <c r="AT154" s="187">
        <f t="shared" ca="1" si="33"/>
        <v>970.2427202217774</v>
      </c>
      <c r="AU154" s="187">
        <f t="shared" ca="1" si="33"/>
        <v>1040.7593141140762</v>
      </c>
      <c r="AV154" s="187">
        <f t="shared" ca="1" si="33"/>
        <v>1129.8448764867976</v>
      </c>
      <c r="AW154" s="187">
        <f t="shared" ca="1" si="33"/>
        <v>1175.1381228298035</v>
      </c>
      <c r="AX154" s="187">
        <f t="shared" ca="1" si="33"/>
        <v>1219.8016297295615</v>
      </c>
      <c r="AY154" s="187">
        <f t="shared" ca="1" si="33"/>
        <v>1342.3290677675268</v>
      </c>
      <c r="AZ154" s="187">
        <f t="shared" ca="1" si="33"/>
        <v>1456.8254827107637</v>
      </c>
      <c r="BA154" s="187">
        <f t="shared" ca="1" si="33"/>
        <v>1522.8195356040865</v>
      </c>
    </row>
    <row r="155" spans="28:53" hidden="1" x14ac:dyDescent="0.2">
      <c r="AB155" t="s">
        <v>162</v>
      </c>
      <c r="AC155" s="180">
        <f t="shared" si="34"/>
        <v>9</v>
      </c>
      <c r="AD155" s="187">
        <f t="shared" ca="1" si="32"/>
        <v>539.4278039230818</v>
      </c>
      <c r="AE155" s="187">
        <f t="shared" ca="1" si="32"/>
        <v>577.49484037896457</v>
      </c>
      <c r="AF155" s="187">
        <f t="shared" ca="1" si="32"/>
        <v>634.33268881068398</v>
      </c>
      <c r="AG155" s="187">
        <f t="shared" ca="1" si="32"/>
        <v>715.55815773473671</v>
      </c>
      <c r="AH155" s="187">
        <f t="shared" ca="1" si="32"/>
        <v>785.47701140564493</v>
      </c>
      <c r="AI155" s="187">
        <f t="shared" ca="1" si="32"/>
        <v>873.80743203319457</v>
      </c>
      <c r="AJ155" s="187">
        <f t="shared" ca="1" si="32"/>
        <v>918.71674611852632</v>
      </c>
      <c r="AK155" s="187">
        <f t="shared" ca="1" si="32"/>
        <v>963.00167719084129</v>
      </c>
      <c r="AL155" s="187">
        <f t="shared" ca="1" si="32"/>
        <v>1084.490500430549</v>
      </c>
      <c r="AM155" s="187">
        <f t="shared" ca="1" si="32"/>
        <v>1198.0163394868764</v>
      </c>
      <c r="AN155" s="187">
        <f t="shared" ca="1" si="32"/>
        <v>1263.4509878824836</v>
      </c>
      <c r="AO155" t="s">
        <v>162</v>
      </c>
      <c r="AP155" s="180">
        <f t="shared" si="35"/>
        <v>9</v>
      </c>
      <c r="AQ155" s="187">
        <f t="shared" ca="1" si="33"/>
        <v>750.78380020457655</v>
      </c>
      <c r="AR155" s="187">
        <f t="shared" ca="1" si="33"/>
        <v>789.17627390097721</v>
      </c>
      <c r="AS155" s="187">
        <f t="shared" ca="1" si="33"/>
        <v>846.5000879368846</v>
      </c>
      <c r="AT155" s="187">
        <f t="shared" ca="1" si="33"/>
        <v>928.41986525020423</v>
      </c>
      <c r="AU155" s="187">
        <f t="shared" ca="1" si="33"/>
        <v>998.93645914250317</v>
      </c>
      <c r="AV155" s="187">
        <f t="shared" ca="1" si="33"/>
        <v>1088.0220956938501</v>
      </c>
      <c r="AW155" s="187">
        <f t="shared" ca="1" si="33"/>
        <v>1133.3152678582305</v>
      </c>
      <c r="AX155" s="187">
        <f t="shared" ca="1" si="33"/>
        <v>1177.9788674812705</v>
      </c>
      <c r="AY155" s="187">
        <f t="shared" ca="1" si="33"/>
        <v>1300.5062313406102</v>
      </c>
      <c r="AZ155" s="187">
        <f t="shared" ca="1" si="33"/>
        <v>1415.0026462838471</v>
      </c>
      <c r="BA155" s="187">
        <f t="shared" ca="1" si="33"/>
        <v>1480.9966620878567</v>
      </c>
    </row>
    <row r="156" spans="28:53" hidden="1" x14ac:dyDescent="0.2">
      <c r="AB156" t="s">
        <v>163</v>
      </c>
      <c r="AC156" s="180">
        <f t="shared" si="34"/>
        <v>10</v>
      </c>
      <c r="AD156" s="187">
        <f t="shared" ca="1" si="32"/>
        <v>505.39785404720845</v>
      </c>
      <c r="AE156" s="187">
        <f t="shared" ca="1" si="32"/>
        <v>543.4648996968217</v>
      </c>
      <c r="AF156" s="187">
        <f t="shared" ca="1" si="32"/>
        <v>600.30279409719367</v>
      </c>
      <c r="AG156" s="187">
        <f t="shared" ca="1" si="32"/>
        <v>681.52820785886342</v>
      </c>
      <c r="AH156" s="187">
        <f t="shared" ca="1" si="32"/>
        <v>751.44709830469355</v>
      </c>
      <c r="AI156" s="187">
        <f t="shared" ca="1" si="32"/>
        <v>839.77753731970415</v>
      </c>
      <c r="AJ156" s="187">
        <f t="shared" ca="1" si="32"/>
        <v>884.68681463011387</v>
      </c>
      <c r="AK156" s="187">
        <f t="shared" ca="1" si="32"/>
        <v>928.97172731496789</v>
      </c>
      <c r="AL156" s="187">
        <f t="shared" ca="1" si="32"/>
        <v>1050.4605321672148</v>
      </c>
      <c r="AM156" s="187">
        <f t="shared" ca="1" si="32"/>
        <v>1163.9864079984643</v>
      </c>
      <c r="AN156" s="187">
        <f t="shared" ca="1" si="32"/>
        <v>1229.4210563940712</v>
      </c>
      <c r="AO156" t="s">
        <v>163</v>
      </c>
      <c r="AP156" s="180">
        <f t="shared" si="35"/>
        <v>10</v>
      </c>
      <c r="AQ156" s="187">
        <f t="shared" ca="1" si="33"/>
        <v>716.46293564125858</v>
      </c>
      <c r="AR156" s="187">
        <f t="shared" ca="1" si="33"/>
        <v>754.85540933765913</v>
      </c>
      <c r="AS156" s="187">
        <f t="shared" ca="1" si="33"/>
        <v>812.17921410123836</v>
      </c>
      <c r="AT156" s="187">
        <f t="shared" ca="1" si="33"/>
        <v>894.0990655931837</v>
      </c>
      <c r="AU156" s="187">
        <f t="shared" ca="1" si="33"/>
        <v>964.61565948548264</v>
      </c>
      <c r="AV156" s="187">
        <f t="shared" ca="1" si="33"/>
        <v>1053.7012404028603</v>
      </c>
      <c r="AW156" s="187">
        <f t="shared" ca="1" si="33"/>
        <v>1098.9944867458662</v>
      </c>
      <c r="AX156" s="187">
        <f t="shared" ca="1" si="33"/>
        <v>1143.6580121902807</v>
      </c>
      <c r="AY156" s="187">
        <f t="shared" ca="1" si="33"/>
        <v>1266.1854131389332</v>
      </c>
      <c r="AZ156" s="187">
        <f t="shared" ca="1" si="33"/>
        <v>1380.6817539035444</v>
      </c>
      <c r="BA156" s="187">
        <f t="shared" ca="1" si="33"/>
        <v>1446.6758809754929</v>
      </c>
    </row>
    <row r="157" spans="28:53" hidden="1" x14ac:dyDescent="0.2">
      <c r="AB157" t="s">
        <v>164</v>
      </c>
      <c r="AC157" s="180">
        <f t="shared" si="34"/>
        <v>11</v>
      </c>
      <c r="AD157" s="187">
        <f t="shared" ca="1" si="32"/>
        <v>559.99830703129214</v>
      </c>
      <c r="AE157" s="187">
        <f t="shared" ca="1" si="32"/>
        <v>598.065306712253</v>
      </c>
      <c r="AF157" s="187">
        <f t="shared" ca="1" si="32"/>
        <v>654.90320111262497</v>
      </c>
      <c r="AG157" s="187">
        <f t="shared" ca="1" si="32"/>
        <v>736.12865164921664</v>
      </c>
      <c r="AH157" s="187">
        <f t="shared" ca="1" si="32"/>
        <v>806.04750532012474</v>
      </c>
      <c r="AI157" s="187">
        <f t="shared" ca="1" si="32"/>
        <v>894.37794433513534</v>
      </c>
      <c r="AJ157" s="187">
        <f t="shared" ca="1" si="32"/>
        <v>939.28725842046708</v>
      </c>
      <c r="AK157" s="187">
        <f t="shared" ca="1" si="32"/>
        <v>983.5721711053211</v>
      </c>
      <c r="AL157" s="187">
        <f t="shared" ca="1" si="32"/>
        <v>1105.0609943450288</v>
      </c>
      <c r="AM157" s="187">
        <f t="shared" ca="1" si="32"/>
        <v>1218.5867966264345</v>
      </c>
      <c r="AN157" s="187">
        <f t="shared" ca="1" si="32"/>
        <v>1284.0214817969636</v>
      </c>
      <c r="AO157" t="s">
        <v>164</v>
      </c>
      <c r="AP157" s="180">
        <f t="shared" si="35"/>
        <v>11</v>
      </c>
      <c r="AQ157" s="187">
        <f t="shared" ca="1" si="33"/>
        <v>771.53012461411492</v>
      </c>
      <c r="AR157" s="187">
        <f t="shared" ca="1" si="33"/>
        <v>809.92264467215671</v>
      </c>
      <c r="AS157" s="187">
        <f t="shared" ca="1" si="33"/>
        <v>867.24636598478185</v>
      </c>
      <c r="AT157" s="187">
        <f t="shared" ca="1" si="33"/>
        <v>949.16621747672718</v>
      </c>
      <c r="AU157" s="187">
        <f t="shared" ca="1" si="33"/>
        <v>1019.682811369026</v>
      </c>
      <c r="AV157" s="187">
        <f t="shared" ca="1" si="33"/>
        <v>1108.7683922864037</v>
      </c>
      <c r="AW157" s="187">
        <f t="shared" ca="1" si="33"/>
        <v>1154.0616386294098</v>
      </c>
      <c r="AX157" s="187">
        <f t="shared" ca="1" si="33"/>
        <v>1198.7251455291678</v>
      </c>
      <c r="AY157" s="187">
        <f t="shared" ca="1" si="33"/>
        <v>1321.2525835671331</v>
      </c>
      <c r="AZ157" s="187">
        <f t="shared" ca="1" si="33"/>
        <v>1435.74899851037</v>
      </c>
      <c r="BA157" s="187">
        <f t="shared" ca="1" si="33"/>
        <v>1501.7430143143797</v>
      </c>
    </row>
    <row r="158" spans="28:53" hidden="1" x14ac:dyDescent="0.2">
      <c r="AB158" t="s">
        <v>165</v>
      </c>
      <c r="AC158" s="180">
        <f t="shared" si="34"/>
        <v>12</v>
      </c>
      <c r="AD158" s="187">
        <f t="shared" ca="1" si="32"/>
        <v>582.71231001756587</v>
      </c>
      <c r="AE158" s="187">
        <f t="shared" ca="1" si="32"/>
        <v>620.77934647344864</v>
      </c>
      <c r="AF158" s="187">
        <f t="shared" ca="1" si="32"/>
        <v>677.61725006755103</v>
      </c>
      <c r="AG158" s="187">
        <f t="shared" ca="1" si="32"/>
        <v>758.84266382922078</v>
      </c>
      <c r="AH158" s="187">
        <f t="shared" ca="1" si="32"/>
        <v>828.76151750012889</v>
      </c>
      <c r="AI158" s="187">
        <f t="shared" ca="1" si="32"/>
        <v>917.09193812767853</v>
      </c>
      <c r="AJ158" s="187">
        <f t="shared" ca="1" si="32"/>
        <v>962.00125221301028</v>
      </c>
      <c r="AK158" s="187">
        <f t="shared" ca="1" si="32"/>
        <v>1006.2862016727863</v>
      </c>
      <c r="AL158" s="187">
        <f t="shared" ca="1" si="32"/>
        <v>1127.7749881375721</v>
      </c>
      <c r="AM158" s="187">
        <f t="shared" ca="1" si="32"/>
        <v>1241.3008639688214</v>
      </c>
      <c r="AN158" s="187">
        <f t="shared" ca="1" si="32"/>
        <v>1306.7355123644288</v>
      </c>
      <c r="AO158" t="s">
        <v>165</v>
      </c>
      <c r="AP158" s="180">
        <f t="shared" si="35"/>
        <v>12</v>
      </c>
      <c r="AQ158" s="187">
        <f t="shared" ca="1" si="33"/>
        <v>794.43839434327117</v>
      </c>
      <c r="AR158" s="187">
        <f t="shared" ca="1" si="33"/>
        <v>832.8308216780307</v>
      </c>
      <c r="AS158" s="187">
        <f t="shared" ca="1" si="33"/>
        <v>890.15463571393798</v>
      </c>
      <c r="AT158" s="187">
        <f t="shared" ca="1" si="33"/>
        <v>972.07448720588343</v>
      </c>
      <c r="AU158" s="187">
        <f t="shared" ca="1" si="33"/>
        <v>1042.5910810981823</v>
      </c>
      <c r="AV158" s="187">
        <f t="shared" ca="1" si="33"/>
        <v>1131.6766434709036</v>
      </c>
      <c r="AW158" s="187">
        <f t="shared" ca="1" si="33"/>
        <v>1176.9698898139095</v>
      </c>
      <c r="AX158" s="187">
        <f t="shared" ca="1" si="33"/>
        <v>1221.6334338029803</v>
      </c>
      <c r="AY158" s="187">
        <f t="shared" ca="1" si="33"/>
        <v>1344.1607605730071</v>
      </c>
      <c r="AZ158" s="187">
        <f t="shared" ca="1" si="33"/>
        <v>1458.657175516244</v>
      </c>
      <c r="BA158" s="187">
        <f t="shared" ca="1" si="33"/>
        <v>1524.6513025881923</v>
      </c>
    </row>
    <row r="159" spans="28:53" hidden="1" x14ac:dyDescent="0.2">
      <c r="AB159" t="s">
        <v>166</v>
      </c>
      <c r="AC159" s="180">
        <f t="shared" si="34"/>
        <v>13</v>
      </c>
      <c r="AD159" s="187">
        <f t="shared" ca="1" si="32"/>
        <v>571.48239805796311</v>
      </c>
      <c r="AE159" s="187">
        <f t="shared" ca="1" si="32"/>
        <v>609.54943451384588</v>
      </c>
      <c r="AF159" s="187">
        <f t="shared" ca="1" si="32"/>
        <v>666.38732891421785</v>
      </c>
      <c r="AG159" s="187">
        <f t="shared" ca="1" si="32"/>
        <v>747.6127426758876</v>
      </c>
      <c r="AH159" s="187">
        <f t="shared" ca="1" si="32"/>
        <v>817.53163312171773</v>
      </c>
      <c r="AI159" s="187">
        <f t="shared" ca="1" si="32"/>
        <v>905.86207213672833</v>
      </c>
      <c r="AJ159" s="187">
        <f t="shared" ca="1" si="32"/>
        <v>950.77138622205996</v>
      </c>
      <c r="AK159" s="187">
        <f t="shared" ca="1" si="32"/>
        <v>995.05631729437505</v>
      </c>
      <c r="AL159" s="187">
        <f t="shared" ca="1" si="32"/>
        <v>1116.5451037591608</v>
      </c>
      <c r="AM159" s="187">
        <f t="shared" ca="1" si="32"/>
        <v>1230.0709060405661</v>
      </c>
      <c r="AN159" s="187">
        <f t="shared" ca="1" si="32"/>
        <v>1295.5056279860173</v>
      </c>
      <c r="AO159" t="s">
        <v>166</v>
      </c>
      <c r="AP159" s="180">
        <f t="shared" si="35"/>
        <v>13</v>
      </c>
      <c r="AQ159" s="187">
        <f t="shared" ca="1" si="33"/>
        <v>783.11243087164939</v>
      </c>
      <c r="AR159" s="187">
        <f t="shared" ca="1" si="33"/>
        <v>821.50487675106535</v>
      </c>
      <c r="AS159" s="187">
        <f t="shared" ca="1" si="33"/>
        <v>878.8286722423162</v>
      </c>
      <c r="AT159" s="187">
        <f t="shared" ca="1" si="33"/>
        <v>960.74852373426165</v>
      </c>
      <c r="AU159" s="187">
        <f t="shared" ca="1" si="33"/>
        <v>1031.2651176265606</v>
      </c>
      <c r="AV159" s="187">
        <f t="shared" ca="1" si="33"/>
        <v>1120.3506985439383</v>
      </c>
      <c r="AW159" s="187">
        <f t="shared" ca="1" si="33"/>
        <v>1165.6439263422878</v>
      </c>
      <c r="AX159" s="187">
        <f t="shared" ca="1" si="33"/>
        <v>1210.3074703313587</v>
      </c>
      <c r="AY159" s="187">
        <f t="shared" ca="1" si="33"/>
        <v>1332.8348712800109</v>
      </c>
      <c r="AZ159" s="187">
        <f t="shared" ca="1" si="33"/>
        <v>1447.3312862232478</v>
      </c>
      <c r="BA159" s="187">
        <f t="shared" ca="1" si="33"/>
        <v>1513.3253391165704</v>
      </c>
    </row>
    <row r="160" spans="28:53" hidden="1" x14ac:dyDescent="0.2">
      <c r="AB160" t="s">
        <v>167</v>
      </c>
      <c r="AC160" s="180">
        <f t="shared" si="34"/>
        <v>14</v>
      </c>
      <c r="AD160" s="187">
        <f t="shared" ca="1" si="32"/>
        <v>577.89925419609472</v>
      </c>
      <c r="AE160" s="187">
        <f t="shared" ca="1" si="32"/>
        <v>615.96624468332493</v>
      </c>
      <c r="AF160" s="187">
        <f t="shared" ca="1" si="32"/>
        <v>672.80414827742743</v>
      </c>
      <c r="AG160" s="187">
        <f t="shared" ca="1" si="32"/>
        <v>754.02959881401921</v>
      </c>
      <c r="AH160" s="187">
        <f t="shared" ca="1" si="32"/>
        <v>823.94845248492743</v>
      </c>
      <c r="AI160" s="187">
        <f t="shared" ca="1" si="32"/>
        <v>912.27889149993791</v>
      </c>
      <c r="AJ160" s="187">
        <f t="shared" ca="1" si="32"/>
        <v>957.18820558526954</v>
      </c>
      <c r="AK160" s="187">
        <f t="shared" ca="1" si="32"/>
        <v>1001.4731366575847</v>
      </c>
      <c r="AL160" s="187">
        <f t="shared" ca="1" si="32"/>
        <v>1122.9619231223705</v>
      </c>
      <c r="AM160" s="187">
        <f t="shared" ca="1" si="32"/>
        <v>1236.4877989536201</v>
      </c>
      <c r="AN160" s="187">
        <f t="shared" ca="1" si="32"/>
        <v>1301.922447349227</v>
      </c>
      <c r="AO160" t="s">
        <v>167</v>
      </c>
      <c r="AP160" s="180">
        <f t="shared" si="35"/>
        <v>14</v>
      </c>
      <c r="AQ160" s="187">
        <f t="shared" ca="1" si="33"/>
        <v>789.58410798531418</v>
      </c>
      <c r="AR160" s="187">
        <f t="shared" ca="1" si="33"/>
        <v>827.97662804335584</v>
      </c>
      <c r="AS160" s="187">
        <f t="shared" ca="1" si="33"/>
        <v>885.30034935598098</v>
      </c>
      <c r="AT160" s="187">
        <f t="shared" ca="1" si="33"/>
        <v>967.22020084792644</v>
      </c>
      <c r="AU160" s="187">
        <f t="shared" ca="1" si="33"/>
        <v>1037.7367947402254</v>
      </c>
      <c r="AV160" s="187">
        <f t="shared" ca="1" si="33"/>
        <v>1126.8223571129465</v>
      </c>
      <c r="AW160" s="187">
        <f t="shared" ca="1" si="33"/>
        <v>1172.1156034559524</v>
      </c>
      <c r="AX160" s="187">
        <f t="shared" ca="1" si="33"/>
        <v>1216.7791474450232</v>
      </c>
      <c r="AY160" s="187">
        <f t="shared" ca="1" si="33"/>
        <v>1339.3065483936759</v>
      </c>
      <c r="AZ160" s="187">
        <f t="shared" ca="1" si="33"/>
        <v>1453.8029633369129</v>
      </c>
      <c r="BA160" s="187">
        <f t="shared" ca="1" si="33"/>
        <v>1519.7970162302354</v>
      </c>
    </row>
    <row r="161" spans="28:53" hidden="1" x14ac:dyDescent="0.2"/>
    <row r="162" spans="28:53" hidden="1" x14ac:dyDescent="0.2">
      <c r="AC162" t="s">
        <v>153</v>
      </c>
      <c r="AD162" t="s">
        <v>92</v>
      </c>
      <c r="AH162" s="181"/>
      <c r="AP162" t="s">
        <v>153</v>
      </c>
      <c r="AQ162" t="s">
        <v>92</v>
      </c>
      <c r="AU162" s="181"/>
    </row>
    <row r="163" spans="28:53" hidden="1" x14ac:dyDescent="0.2">
      <c r="AC163">
        <v>1</v>
      </c>
      <c r="AD163" t="s">
        <v>152</v>
      </c>
      <c r="AP163">
        <v>2</v>
      </c>
      <c r="AQ163" t="s">
        <v>152</v>
      </c>
    </row>
    <row r="164" spans="28:53" hidden="1" x14ac:dyDescent="0.2">
      <c r="AB164" s="186"/>
      <c r="AC164">
        <v>0</v>
      </c>
      <c r="AD164" s="181">
        <f>AT$192+0.01</f>
        <v>63000.01</v>
      </c>
      <c r="AE164" s="181">
        <f t="shared" ref="AE164:AN164" si="36">AU$192+0.01</f>
        <v>75000.009999999995</v>
      </c>
      <c r="AF164" s="181">
        <f t="shared" si="36"/>
        <v>100000.01</v>
      </c>
      <c r="AG164" s="181">
        <f t="shared" si="36"/>
        <v>125000.01</v>
      </c>
      <c r="AH164" s="181">
        <f t="shared" si="36"/>
        <v>150000.01</v>
      </c>
      <c r="AI164" s="181">
        <f t="shared" si="36"/>
        <v>175000.01</v>
      </c>
      <c r="AJ164" s="181">
        <f t="shared" si="36"/>
        <v>200000.01</v>
      </c>
      <c r="AK164" s="181">
        <f t="shared" si="36"/>
        <v>251000.01</v>
      </c>
      <c r="AL164" s="181">
        <f t="shared" si="36"/>
        <v>313000.01</v>
      </c>
      <c r="AM164" s="181">
        <f t="shared" si="36"/>
        <v>376000.01</v>
      </c>
      <c r="AN164" s="181">
        <f t="shared" si="36"/>
        <v>626000.01</v>
      </c>
      <c r="AO164" s="186"/>
      <c r="AP164">
        <v>0</v>
      </c>
      <c r="AQ164" s="181">
        <f>AT$192</f>
        <v>63000</v>
      </c>
      <c r="AR164" s="181">
        <f t="shared" ref="AR164:AZ164" si="37">AU$192</f>
        <v>75000</v>
      </c>
      <c r="AS164" s="181">
        <f t="shared" si="37"/>
        <v>100000</v>
      </c>
      <c r="AT164" s="181">
        <f t="shared" si="37"/>
        <v>125000</v>
      </c>
      <c r="AU164" s="181">
        <f t="shared" si="37"/>
        <v>150000</v>
      </c>
      <c r="AV164" s="181">
        <f t="shared" si="37"/>
        <v>175000</v>
      </c>
      <c r="AW164" s="181">
        <f t="shared" si="37"/>
        <v>200000</v>
      </c>
      <c r="AX164" s="181">
        <f t="shared" si="37"/>
        <v>251000</v>
      </c>
      <c r="AY164" s="181">
        <f t="shared" si="37"/>
        <v>313000</v>
      </c>
      <c r="AZ164" s="181">
        <f t="shared" si="37"/>
        <v>376000</v>
      </c>
      <c r="BA164" s="181">
        <f>BD$192</f>
        <v>626000</v>
      </c>
    </row>
    <row r="165" spans="28:53" hidden="1" x14ac:dyDescent="0.2">
      <c r="AB165" t="s">
        <v>154</v>
      </c>
      <c r="AC165" s="180">
        <f>AC164+1</f>
        <v>1</v>
      </c>
      <c r="AD165" s="187">
        <f t="shared" ref="AD165:AN178" ca="1" si="38">OFFSET(BJ$198,($AC165-1)*8,0)</f>
        <v>109.72587383861423</v>
      </c>
      <c r="AE165" s="187">
        <f t="shared" ca="1" si="38"/>
        <v>109.69140868995282</v>
      </c>
      <c r="AF165" s="187">
        <f t="shared" ca="1" si="38"/>
        <v>109.63990300975911</v>
      </c>
      <c r="AG165" s="187">
        <f t="shared" ca="1" si="38"/>
        <v>109.56623856242084</v>
      </c>
      <c r="AH165" s="187">
        <f t="shared" ca="1" si="38"/>
        <v>109.50286779596672</v>
      </c>
      <c r="AI165" s="187">
        <f t="shared" ca="1" si="38"/>
        <v>109.42286491731363</v>
      </c>
      <c r="AJ165" s="187">
        <f t="shared" ca="1" si="38"/>
        <v>109.3821614803278</v>
      </c>
      <c r="AK165" s="187">
        <f t="shared" ca="1" si="38"/>
        <v>109.34200556375856</v>
      </c>
      <c r="AL165" s="187">
        <f t="shared" ca="1" si="38"/>
        <v>109.23191291378657</v>
      </c>
      <c r="AM165" s="187">
        <f t="shared" ca="1" si="38"/>
        <v>109.12894548931354</v>
      </c>
      <c r="AN165" s="187">
        <f t="shared" ca="1" si="38"/>
        <v>109.06974932844219</v>
      </c>
      <c r="AO165" t="s">
        <v>154</v>
      </c>
      <c r="AP165" s="180">
        <f>AP164+1</f>
        <v>1</v>
      </c>
      <c r="AQ165" s="187">
        <f t="shared" ref="AQ165:BA178" ca="1" si="39">OFFSET(BJ$195,($AP165-1)*8,0)</f>
        <v>78.743542729662067</v>
      </c>
      <c r="AR165" s="187">
        <f t="shared" ca="1" si="39"/>
        <v>79.124066902993945</v>
      </c>
      <c r="AS165" s="187">
        <f t="shared" ca="1" si="39"/>
        <v>79.692242191398009</v>
      </c>
      <c r="AT165" s="187">
        <f t="shared" ca="1" si="39"/>
        <v>80.504205526885471</v>
      </c>
      <c r="AU165" s="187">
        <f t="shared" ca="1" si="39"/>
        <v>81.203143424613813</v>
      </c>
      <c r="AV165" s="187">
        <f t="shared" ca="1" si="39"/>
        <v>82.086130991736354</v>
      </c>
      <c r="AW165" s="187">
        <f t="shared" ca="1" si="39"/>
        <v>82.53506314561514</v>
      </c>
      <c r="AX165" s="187">
        <f t="shared" ca="1" si="39"/>
        <v>82.977790980719192</v>
      </c>
      <c r="AY165" s="187">
        <f t="shared" ca="1" si="39"/>
        <v>84.192206253696895</v>
      </c>
      <c r="AZ165" s="187">
        <f t="shared" ca="1" si="39"/>
        <v>85.326983140535731</v>
      </c>
      <c r="BA165" s="187">
        <f t="shared" ca="1" si="39"/>
        <v>85.981169973957776</v>
      </c>
    </row>
    <row r="166" spans="28:53" hidden="1" x14ac:dyDescent="0.2">
      <c r="AB166" t="s">
        <v>155</v>
      </c>
      <c r="AC166" s="180">
        <f t="shared" ref="AC166:AC178" si="40">AC165+1</f>
        <v>2</v>
      </c>
      <c r="AD166" s="187">
        <f t="shared" ca="1" si="38"/>
        <v>108.34794342869145</v>
      </c>
      <c r="AE166" s="187">
        <f t="shared" ca="1" si="38"/>
        <v>108.31347828003004</v>
      </c>
      <c r="AF166" s="187">
        <f t="shared" ca="1" si="38"/>
        <v>108.26192663118366</v>
      </c>
      <c r="AG166" s="187">
        <f t="shared" ca="1" si="38"/>
        <v>108.18829895876763</v>
      </c>
      <c r="AH166" s="187">
        <f t="shared" ca="1" si="38"/>
        <v>108.12492819231352</v>
      </c>
      <c r="AI166" s="187">
        <f t="shared" ca="1" si="38"/>
        <v>108.04488853873829</v>
      </c>
      <c r="AJ166" s="187">
        <f t="shared" ca="1" si="38"/>
        <v>108.00418510175246</v>
      </c>
      <c r="AK166" s="187">
        <f t="shared" ca="1" si="38"/>
        <v>107.96404757264452</v>
      </c>
      <c r="AL166" s="187">
        <f t="shared" ca="1" si="38"/>
        <v>107.85393651854565</v>
      </c>
      <c r="AM166" s="187">
        <f t="shared" ca="1" si="38"/>
        <v>107.75111626042235</v>
      </c>
      <c r="AN166" s="187">
        <f t="shared" ca="1" si="38"/>
        <v>107.69169935002651</v>
      </c>
      <c r="AO166" t="s">
        <v>155</v>
      </c>
      <c r="AP166" s="180">
        <f t="shared" ref="AP166:AP178" si="41">AP165+1</f>
        <v>2</v>
      </c>
      <c r="AQ166" s="187">
        <f t="shared" ca="1" si="39"/>
        <v>82.20219732554483</v>
      </c>
      <c r="AR166" s="187">
        <f t="shared" ca="1" si="39"/>
        <v>82.582675137235583</v>
      </c>
      <c r="AS166" s="187">
        <f t="shared" ca="1" si="39"/>
        <v>83.150868970296074</v>
      </c>
      <c r="AT166" s="187">
        <f t="shared" ca="1" si="39"/>
        <v>83.962906484409245</v>
      </c>
      <c r="AU166" s="187">
        <f t="shared" ca="1" si="39"/>
        <v>84.661825837481274</v>
      </c>
      <c r="AV166" s="187">
        <f t="shared" ca="1" si="39"/>
        <v>85.544757954443185</v>
      </c>
      <c r="AW166" s="187">
        <f t="shared" ca="1" si="39"/>
        <v>85.993764286948135</v>
      </c>
      <c r="AX166" s="187">
        <f t="shared" ca="1" si="39"/>
        <v>86.436380486495864</v>
      </c>
      <c r="AY166" s="187">
        <f t="shared" ca="1" si="39"/>
        <v>87.650907395029208</v>
      </c>
      <c r="AZ166" s="187">
        <f t="shared" ca="1" si="39"/>
        <v>88.785759195728815</v>
      </c>
      <c r="BA166" s="187">
        <f t="shared" ca="1" si="39"/>
        <v>89.439870747672785</v>
      </c>
    </row>
    <row r="167" spans="28:53" hidden="1" x14ac:dyDescent="0.2">
      <c r="AB167" t="s">
        <v>156</v>
      </c>
      <c r="AC167" s="180">
        <f t="shared" si="40"/>
        <v>3</v>
      </c>
      <c r="AD167" s="187">
        <f t="shared" ca="1" si="38"/>
        <v>108.32138076123908</v>
      </c>
      <c r="AE167" s="187">
        <f t="shared" ca="1" si="38"/>
        <v>108.28686960226173</v>
      </c>
      <c r="AF167" s="187">
        <f t="shared" ca="1" si="38"/>
        <v>108.23530875968481</v>
      </c>
      <c r="AG167" s="187">
        <f t="shared" ca="1" si="38"/>
        <v>108.16170867679284</v>
      </c>
      <c r="AH167" s="187">
        <f t="shared" ca="1" si="38"/>
        <v>108.09833791033873</v>
      </c>
      <c r="AI167" s="187">
        <f t="shared" ca="1" si="38"/>
        <v>108.01826146517635</v>
      </c>
      <c r="AJ167" s="187">
        <f t="shared" ca="1" si="38"/>
        <v>107.97755802819029</v>
      </c>
      <c r="AK167" s="187">
        <f t="shared" ca="1" si="38"/>
        <v>107.937438903209</v>
      </c>
      <c r="AL167" s="187">
        <f t="shared" ca="1" si="38"/>
        <v>107.82732783244455</v>
      </c>
      <c r="AM167" s="187">
        <f t="shared" ca="1" si="38"/>
        <v>107.72447079939934</v>
      </c>
      <c r="AN167" s="187">
        <f t="shared" ca="1" si="38"/>
        <v>107.66512747217803</v>
      </c>
      <c r="AO167" t="s">
        <v>156</v>
      </c>
      <c r="AP167" s="180">
        <f t="shared" si="41"/>
        <v>3</v>
      </c>
      <c r="AQ167" s="187">
        <f t="shared" ca="1" si="39"/>
        <v>82.495701275411307</v>
      </c>
      <c r="AR167" s="187">
        <f t="shared" ca="1" si="39"/>
        <v>82.876151270117475</v>
      </c>
      <c r="AS167" s="187">
        <f t="shared" ca="1" si="39"/>
        <v>83.444326558521425</v>
      </c>
      <c r="AT167" s="187">
        <f t="shared" ca="1" si="39"/>
        <v>84.256364072634824</v>
      </c>
      <c r="AU167" s="187">
        <f t="shared" ca="1" si="39"/>
        <v>84.955301970363053</v>
      </c>
      <c r="AV167" s="187">
        <f t="shared" ca="1" si="39"/>
        <v>85.838215358859998</v>
      </c>
      <c r="AW167" s="187">
        <f t="shared" ca="1" si="39"/>
        <v>86.287221691364721</v>
      </c>
      <c r="AX167" s="187">
        <f t="shared" ca="1" si="39"/>
        <v>86.729856803186067</v>
      </c>
      <c r="AY167" s="187">
        <f t="shared" ca="1" si="39"/>
        <v>87.944346254789707</v>
      </c>
      <c r="AZ167" s="187">
        <f t="shared" ca="1" si="39"/>
        <v>89.079198055489087</v>
      </c>
      <c r="BA167" s="187">
        <f t="shared" ca="1" si="39"/>
        <v>89.73334706436367</v>
      </c>
    </row>
    <row r="168" spans="28:53" hidden="1" x14ac:dyDescent="0.2">
      <c r="AB168" t="s">
        <v>157</v>
      </c>
      <c r="AC168" s="180">
        <f t="shared" si="40"/>
        <v>4</v>
      </c>
      <c r="AD168" s="187">
        <f t="shared" ca="1" si="38"/>
        <v>108.32967280804428</v>
      </c>
      <c r="AE168" s="187">
        <f t="shared" ca="1" si="38"/>
        <v>108.29516164906681</v>
      </c>
      <c r="AF168" s="187">
        <f t="shared" ca="1" si="38"/>
        <v>108.2436835833953</v>
      </c>
      <c r="AG168" s="187">
        <f t="shared" ca="1" si="38"/>
        <v>108.17003754018356</v>
      </c>
      <c r="AH168" s="187">
        <f t="shared" ca="1" si="38"/>
        <v>108.10668514452504</v>
      </c>
      <c r="AI168" s="187">
        <f t="shared" ca="1" si="38"/>
        <v>108.02660871602791</v>
      </c>
      <c r="AJ168" s="187">
        <f t="shared" ca="1" si="38"/>
        <v>107.98590527904207</v>
      </c>
      <c r="AK168" s="187">
        <f t="shared" ca="1" si="38"/>
        <v>107.94576774993379</v>
      </c>
      <c r="AL168" s="187">
        <f t="shared" ca="1" si="38"/>
        <v>107.83561990424778</v>
      </c>
      <c r="AM168" s="187">
        <f t="shared" ca="1" si="38"/>
        <v>107.73276283787209</v>
      </c>
      <c r="AN168" s="187">
        <f t="shared" ca="1" si="38"/>
        <v>107.67345631890339</v>
      </c>
      <c r="AO168" t="s">
        <v>157</v>
      </c>
      <c r="AP168" s="180">
        <f t="shared" si="41"/>
        <v>4</v>
      </c>
      <c r="AQ168" s="187">
        <f t="shared" ca="1" si="39"/>
        <v>82.403755936169318</v>
      </c>
      <c r="AR168" s="187">
        <f t="shared" ca="1" si="39"/>
        <v>82.784289565638232</v>
      </c>
      <c r="AS168" s="187">
        <f t="shared" ca="1" si="39"/>
        <v>83.352483398698723</v>
      </c>
      <c r="AT168" s="187">
        <f t="shared" ca="1" si="39"/>
        <v>84.164446734185844</v>
      </c>
      <c r="AU168" s="187">
        <f t="shared" ca="1" si="39"/>
        <v>84.8633846319143</v>
      </c>
      <c r="AV168" s="187">
        <f t="shared" ca="1" si="39"/>
        <v>85.746353654380755</v>
      </c>
      <c r="AW168" s="187">
        <f t="shared" ca="1" si="39"/>
        <v>86.195285808259541</v>
      </c>
      <c r="AX168" s="187">
        <f t="shared" ca="1" si="39"/>
        <v>86.637957641776893</v>
      </c>
      <c r="AY168" s="187">
        <f t="shared" ca="1" si="39"/>
        <v>87.852447460997382</v>
      </c>
      <c r="AZ168" s="187">
        <f t="shared" ca="1" si="39"/>
        <v>88.987373440322472</v>
      </c>
      <c r="BA168" s="187">
        <f t="shared" ca="1" si="39"/>
        <v>89.641411181258263</v>
      </c>
    </row>
    <row r="169" spans="28:53" hidden="1" x14ac:dyDescent="0.2">
      <c r="AB169" t="s">
        <v>158</v>
      </c>
      <c r="AC169" s="180">
        <f t="shared" si="40"/>
        <v>5</v>
      </c>
      <c r="AD169" s="187">
        <f t="shared" ca="1" si="38"/>
        <v>108.29325312720539</v>
      </c>
      <c r="AE169" s="187">
        <f t="shared" ca="1" si="38"/>
        <v>108.25877877648077</v>
      </c>
      <c r="AF169" s="187">
        <f t="shared" ca="1" si="38"/>
        <v>108.20725470882599</v>
      </c>
      <c r="AG169" s="187">
        <f t="shared" ca="1" si="38"/>
        <v>108.13361785101199</v>
      </c>
      <c r="AH169" s="187">
        <f t="shared" ca="1" si="38"/>
        <v>108.07024708455799</v>
      </c>
      <c r="AI169" s="187">
        <f t="shared" ca="1" si="38"/>
        <v>107.99017063939539</v>
      </c>
      <c r="AJ169" s="187">
        <f t="shared" ca="1" si="38"/>
        <v>107.94946720240932</v>
      </c>
      <c r="AK169" s="187">
        <f t="shared" ca="1" si="38"/>
        <v>107.90934807742769</v>
      </c>
      <c r="AL169" s="187">
        <f t="shared" ca="1" si="38"/>
        <v>107.79923702332917</v>
      </c>
      <c r="AM169" s="187">
        <f t="shared" ca="1" si="38"/>
        <v>107.69641676520587</v>
      </c>
      <c r="AN169" s="187">
        <f t="shared" ca="1" si="38"/>
        <v>107.63703662973194</v>
      </c>
      <c r="AO169" t="s">
        <v>158</v>
      </c>
      <c r="AP169" s="180">
        <f t="shared" si="41"/>
        <v>5</v>
      </c>
      <c r="AQ169" s="187">
        <f t="shared" ca="1" si="39"/>
        <v>82.805524618497884</v>
      </c>
      <c r="AR169" s="187">
        <f t="shared" ca="1" si="39"/>
        <v>83.185974613203939</v>
      </c>
      <c r="AS169" s="187">
        <f t="shared" ca="1" si="39"/>
        <v>83.754149901608116</v>
      </c>
      <c r="AT169" s="187">
        <f t="shared" ca="1" si="39"/>
        <v>84.566187415721174</v>
      </c>
      <c r="AU169" s="187">
        <f t="shared" ca="1" si="39"/>
        <v>85.265051134823807</v>
      </c>
      <c r="AV169" s="187">
        <f t="shared" ca="1" si="39"/>
        <v>86.148057430411882</v>
      </c>
      <c r="AW169" s="187">
        <f t="shared" ca="1" si="39"/>
        <v>86.597063762916605</v>
      </c>
      <c r="AX169" s="187">
        <f t="shared" ca="1" si="39"/>
        <v>87.039642873151251</v>
      </c>
      <c r="AY169" s="187">
        <f t="shared" ca="1" si="39"/>
        <v>88.254206870997677</v>
      </c>
      <c r="AZ169" s="187">
        <f t="shared" ca="1" si="39"/>
        <v>89.389058671697057</v>
      </c>
      <c r="BA169" s="187">
        <f t="shared" ca="1" si="39"/>
        <v>90.0431331343284</v>
      </c>
    </row>
    <row r="170" spans="28:53" hidden="1" x14ac:dyDescent="0.2">
      <c r="AB170" t="s">
        <v>159</v>
      </c>
      <c r="AC170" s="180">
        <f t="shared" si="40"/>
        <v>6</v>
      </c>
      <c r="AD170" s="187">
        <f t="shared" ca="1" si="38"/>
        <v>108.35898402357304</v>
      </c>
      <c r="AE170" s="187">
        <f t="shared" ca="1" si="38"/>
        <v>108.32451887491175</v>
      </c>
      <c r="AF170" s="187">
        <f t="shared" ca="1" si="38"/>
        <v>108.27300400098727</v>
      </c>
      <c r="AG170" s="187">
        <f t="shared" ca="1" si="38"/>
        <v>108.199339553649</v>
      </c>
      <c r="AH170" s="187">
        <f t="shared" ca="1" si="38"/>
        <v>108.135968787195</v>
      </c>
      <c r="AI170" s="187">
        <f t="shared" ca="1" si="38"/>
        <v>108.05596590854191</v>
      </c>
      <c r="AJ170" s="187">
        <f t="shared" ca="1" si="38"/>
        <v>108.01522569663405</v>
      </c>
      <c r="AK170" s="187">
        <f t="shared" ca="1" si="38"/>
        <v>107.975088167526</v>
      </c>
      <c r="AL170" s="187">
        <f t="shared" ca="1" si="38"/>
        <v>107.86497709676178</v>
      </c>
      <c r="AM170" s="187">
        <f t="shared" ca="1" si="38"/>
        <v>107.76212006371679</v>
      </c>
      <c r="AN170" s="187">
        <f t="shared" ca="1" si="38"/>
        <v>107.70277673649571</v>
      </c>
      <c r="AO170" t="s">
        <v>159</v>
      </c>
      <c r="AP170" s="180">
        <f t="shared" si="41"/>
        <v>6</v>
      </c>
      <c r="AQ170" s="187">
        <f t="shared" ca="1" si="39"/>
        <v>82.080426821446963</v>
      </c>
      <c r="AR170" s="187">
        <f t="shared" ca="1" si="39"/>
        <v>82.460904633137716</v>
      </c>
      <c r="AS170" s="187">
        <f t="shared" ca="1" si="39"/>
        <v>83.02909846619832</v>
      </c>
      <c r="AT170" s="187">
        <f t="shared" ca="1" si="39"/>
        <v>83.841061801685669</v>
      </c>
      <c r="AU170" s="187">
        <f t="shared" ca="1" si="39"/>
        <v>84.539981154757584</v>
      </c>
      <c r="AV170" s="187">
        <f t="shared" ca="1" si="39"/>
        <v>85.422987450345545</v>
      </c>
      <c r="AW170" s="187">
        <f t="shared" ca="1" si="39"/>
        <v>85.871900875759366</v>
      </c>
      <c r="AX170" s="187">
        <f t="shared" ca="1" si="39"/>
        <v>86.314610166206876</v>
      </c>
      <c r="AY170" s="187">
        <f t="shared" ca="1" si="39"/>
        <v>87.529025439184124</v>
      </c>
      <c r="AZ170" s="187">
        <f t="shared" ca="1" si="39"/>
        <v>88.663988507822069</v>
      </c>
      <c r="BA170" s="187">
        <f t="shared" ca="1" si="39"/>
        <v>89.318026248758088</v>
      </c>
    </row>
    <row r="171" spans="28:53" hidden="1" x14ac:dyDescent="0.2">
      <c r="AB171" t="s">
        <v>160</v>
      </c>
      <c r="AC171" s="180">
        <f t="shared" si="40"/>
        <v>7</v>
      </c>
      <c r="AD171" s="187">
        <f t="shared" ca="1" si="38"/>
        <v>108.31850105058481</v>
      </c>
      <c r="AE171" s="187">
        <f t="shared" ca="1" si="38"/>
        <v>108.28398989160735</v>
      </c>
      <c r="AF171" s="187">
        <f t="shared" ca="1" si="38"/>
        <v>108.23243824276096</v>
      </c>
      <c r="AG171" s="187">
        <f t="shared" ca="1" si="38"/>
        <v>108.15886578272398</v>
      </c>
      <c r="AH171" s="187">
        <f t="shared" ca="1" si="38"/>
        <v>108.09543980389071</v>
      </c>
      <c r="AI171" s="187">
        <f t="shared" ca="1" si="38"/>
        <v>108.01543692523762</v>
      </c>
      <c r="AJ171" s="187">
        <f t="shared" ca="1" si="38"/>
        <v>107.97473348825179</v>
      </c>
      <c r="AK171" s="187">
        <f t="shared" ca="1" si="38"/>
        <v>107.93463276739647</v>
      </c>
      <c r="AL171" s="187">
        <f t="shared" ca="1" si="38"/>
        <v>107.82441137186629</v>
      </c>
      <c r="AM171" s="187">
        <f t="shared" ca="1" si="38"/>
        <v>107.72155430549014</v>
      </c>
      <c r="AN171" s="187">
        <f t="shared" ca="1" si="38"/>
        <v>107.66232133636595</v>
      </c>
      <c r="AO171" t="s">
        <v>160</v>
      </c>
      <c r="AP171" s="180">
        <f t="shared" si="41"/>
        <v>7</v>
      </c>
      <c r="AQ171" s="187">
        <f t="shared" ca="1" si="39"/>
        <v>82.527378680498828</v>
      </c>
      <c r="AR171" s="187">
        <f t="shared" ca="1" si="39"/>
        <v>82.907987223828059</v>
      </c>
      <c r="AS171" s="187">
        <f t="shared" ca="1" si="39"/>
        <v>83.476181056888549</v>
      </c>
      <c r="AT171" s="187">
        <f t="shared" ca="1" si="39"/>
        <v>84.288069478515467</v>
      </c>
      <c r="AU171" s="187">
        <f t="shared" ca="1" si="39"/>
        <v>84.987082290104127</v>
      </c>
      <c r="AV171" s="187">
        <f t="shared" ca="1" si="39"/>
        <v>85.870051312570467</v>
      </c>
      <c r="AW171" s="187">
        <f t="shared" ca="1" si="39"/>
        <v>86.318908552588937</v>
      </c>
      <c r="AX171" s="187">
        <f t="shared" ca="1" si="39"/>
        <v>86.761655299966378</v>
      </c>
      <c r="AY171" s="187">
        <f t="shared" ca="1" si="39"/>
        <v>87.976070205327005</v>
      </c>
      <c r="AZ171" s="187">
        <f t="shared" ca="1" si="39"/>
        <v>89.110996184652095</v>
      </c>
      <c r="BA171" s="187">
        <f t="shared" ca="1" si="39"/>
        <v>89.765033925587659</v>
      </c>
    </row>
    <row r="172" spans="28:53" hidden="1" x14ac:dyDescent="0.2">
      <c r="AB172" t="s">
        <v>161</v>
      </c>
      <c r="AC172" s="180">
        <f t="shared" si="40"/>
        <v>8</v>
      </c>
      <c r="AD172" s="187">
        <f t="shared" ca="1" si="38"/>
        <v>108.31370638246665</v>
      </c>
      <c r="AE172" s="187">
        <f t="shared" ca="1" si="38"/>
        <v>108.27915844856716</v>
      </c>
      <c r="AF172" s="187">
        <f t="shared" ca="1" si="38"/>
        <v>108.22763438091215</v>
      </c>
      <c r="AG172" s="187">
        <f t="shared" ca="1" si="38"/>
        <v>108.15405271881218</v>
      </c>
      <c r="AH172" s="187">
        <f t="shared" ca="1" si="38"/>
        <v>108.09070033981902</v>
      </c>
      <c r="AI172" s="187">
        <f t="shared" ca="1" si="38"/>
        <v>108.01062389465642</v>
      </c>
      <c r="AJ172" s="187">
        <f t="shared" ca="1" si="38"/>
        <v>107.96992045767081</v>
      </c>
      <c r="AK172" s="187">
        <f t="shared" ca="1" si="38"/>
        <v>107.92978294522788</v>
      </c>
      <c r="AL172" s="187">
        <f t="shared" ca="1" si="38"/>
        <v>107.81972708684293</v>
      </c>
      <c r="AM172" s="187">
        <f t="shared" ca="1" si="38"/>
        <v>107.71675966237012</v>
      </c>
      <c r="AN172" s="187">
        <f t="shared" ca="1" si="38"/>
        <v>107.6574163018181</v>
      </c>
      <c r="AO172" t="s">
        <v>161</v>
      </c>
      <c r="AP172" s="180">
        <f t="shared" si="41"/>
        <v>8</v>
      </c>
      <c r="AQ172" s="187">
        <f t="shared" ca="1" si="39"/>
        <v>82.580344628582452</v>
      </c>
      <c r="AR172" s="187">
        <f t="shared" ca="1" si="39"/>
        <v>82.960794623288507</v>
      </c>
      <c r="AS172" s="187">
        <f t="shared" ca="1" si="39"/>
        <v>83.52904409031828</v>
      </c>
      <c r="AT172" s="187">
        <f t="shared" ca="1" si="39"/>
        <v>84.341007425805742</v>
      </c>
      <c r="AU172" s="187">
        <f t="shared" ca="1" si="39"/>
        <v>85.039945323534312</v>
      </c>
      <c r="AV172" s="187">
        <f t="shared" ca="1" si="39"/>
        <v>85.922951619121932</v>
      </c>
      <c r="AW172" s="187">
        <f t="shared" ca="1" si="39"/>
        <v>86.371883773000945</v>
      </c>
      <c r="AX172" s="187">
        <f t="shared" ca="1" si="39"/>
        <v>86.814574151174611</v>
      </c>
      <c r="AY172" s="187">
        <f t="shared" ca="1" si="39"/>
        <v>88.029026881082245</v>
      </c>
      <c r="AZ172" s="187">
        <f t="shared" ca="1" si="39"/>
        <v>89.163803767921081</v>
      </c>
      <c r="BA172" s="187">
        <f t="shared" ca="1" si="39"/>
        <v>89.817953144412741</v>
      </c>
    </row>
    <row r="173" spans="28:53" hidden="1" x14ac:dyDescent="0.2">
      <c r="AB173" t="s">
        <v>162</v>
      </c>
      <c r="AC173" s="180">
        <f t="shared" si="40"/>
        <v>9</v>
      </c>
      <c r="AD173" s="187">
        <f t="shared" ca="1" si="38"/>
        <v>108.35129110158812</v>
      </c>
      <c r="AE173" s="187">
        <f t="shared" ca="1" si="38"/>
        <v>108.31677994261065</v>
      </c>
      <c r="AF173" s="187">
        <f t="shared" ca="1" si="38"/>
        <v>108.26521910003373</v>
      </c>
      <c r="AG173" s="187">
        <f t="shared" ca="1" si="38"/>
        <v>108.19161901714176</v>
      </c>
      <c r="AH173" s="187">
        <f t="shared" ca="1" si="38"/>
        <v>108.12824825068765</v>
      </c>
      <c r="AI173" s="187">
        <f t="shared" ca="1" si="38"/>
        <v>108.04817180552516</v>
      </c>
      <c r="AJ173" s="187">
        <f t="shared" ca="1" si="38"/>
        <v>108.00746836853932</v>
      </c>
      <c r="AK173" s="187">
        <f t="shared" ca="1" si="38"/>
        <v>107.96734924355769</v>
      </c>
      <c r="AL173" s="187">
        <f t="shared" ca="1" si="38"/>
        <v>107.85723817279336</v>
      </c>
      <c r="AM173" s="187">
        <f t="shared" ca="1" si="38"/>
        <v>107.75438113974815</v>
      </c>
      <c r="AN173" s="187">
        <f t="shared" ca="1" si="38"/>
        <v>107.69503781252706</v>
      </c>
      <c r="AO173" t="s">
        <v>162</v>
      </c>
      <c r="AP173" s="180">
        <f t="shared" si="41"/>
        <v>9</v>
      </c>
      <c r="AQ173" s="187">
        <f t="shared" ca="1" si="39"/>
        <v>82.165772793370252</v>
      </c>
      <c r="AR173" s="187">
        <f t="shared" ca="1" si="39"/>
        <v>82.546259877389161</v>
      </c>
      <c r="AS173" s="187">
        <f t="shared" ca="1" si="39"/>
        <v>83.114435165793225</v>
      </c>
      <c r="AT173" s="187">
        <f t="shared" ca="1" si="39"/>
        <v>83.926472679906283</v>
      </c>
      <c r="AU173" s="187">
        <f t="shared" ca="1" si="39"/>
        <v>84.625410577634625</v>
      </c>
      <c r="AV173" s="187">
        <f t="shared" ca="1" si="39"/>
        <v>85.508323966131684</v>
      </c>
      <c r="AW173" s="187">
        <f t="shared" ca="1" si="39"/>
        <v>85.95733029863618</v>
      </c>
      <c r="AX173" s="187">
        <f t="shared" ca="1" si="39"/>
        <v>86.39996541045798</v>
      </c>
      <c r="AY173" s="187">
        <f t="shared" ca="1" si="39"/>
        <v>87.614454862061393</v>
      </c>
      <c r="AZ173" s="187">
        <f t="shared" ca="1" si="39"/>
        <v>88.749306662760773</v>
      </c>
      <c r="BA173" s="187">
        <f t="shared" ca="1" si="39"/>
        <v>89.403455671635129</v>
      </c>
    </row>
    <row r="174" spans="28:53" hidden="1" x14ac:dyDescent="0.2">
      <c r="AB174" t="s">
        <v>163</v>
      </c>
      <c r="AC174" s="180">
        <f t="shared" si="40"/>
        <v>10</v>
      </c>
      <c r="AD174" s="187">
        <f t="shared" ca="1" si="38"/>
        <v>108.38208804553693</v>
      </c>
      <c r="AE174" s="187">
        <f t="shared" ca="1" si="38"/>
        <v>108.34759528235315</v>
      </c>
      <c r="AF174" s="187">
        <f t="shared" ca="1" si="38"/>
        <v>108.29610801461854</v>
      </c>
      <c r="AG174" s="187">
        <f t="shared" ca="1" si="38"/>
        <v>108.22245276934359</v>
      </c>
      <c r="AH174" s="187">
        <f t="shared" ca="1" si="38"/>
        <v>108.15910957574818</v>
      </c>
      <c r="AI174" s="187">
        <f t="shared" ca="1" si="38"/>
        <v>108.07906992217306</v>
      </c>
      <c r="AJ174" s="187">
        <f t="shared" ca="1" si="38"/>
        <v>108.0383297102652</v>
      </c>
      <c r="AK174" s="187">
        <f t="shared" ca="1" si="38"/>
        <v>107.9981737936962</v>
      </c>
      <c r="AL174" s="187">
        <f t="shared" ca="1" si="38"/>
        <v>107.88804433547102</v>
      </c>
      <c r="AM174" s="187">
        <f t="shared" ca="1" si="38"/>
        <v>107.78518726909533</v>
      </c>
      <c r="AN174" s="187">
        <f t="shared" ca="1" si="38"/>
        <v>107.72588075012663</v>
      </c>
      <c r="AO174" t="s">
        <v>163</v>
      </c>
      <c r="AP174" s="180">
        <f t="shared" si="41"/>
        <v>10</v>
      </c>
      <c r="AQ174" s="187">
        <f t="shared" ca="1" si="39"/>
        <v>81.825586009866129</v>
      </c>
      <c r="AR174" s="187">
        <f t="shared" ca="1" si="39"/>
        <v>82.206091822350231</v>
      </c>
      <c r="AS174" s="187">
        <f t="shared" ca="1" si="39"/>
        <v>82.774257654617259</v>
      </c>
      <c r="AT174" s="187">
        <f t="shared" ca="1" si="39"/>
        <v>83.586220990104721</v>
      </c>
      <c r="AU174" s="187">
        <f t="shared" ca="1" si="39"/>
        <v>84.285177616298142</v>
      </c>
      <c r="AV174" s="187">
        <f t="shared" ca="1" si="39"/>
        <v>85.168146638764483</v>
      </c>
      <c r="AW174" s="187">
        <f t="shared" ca="1" si="39"/>
        <v>85.617078792643497</v>
      </c>
      <c r="AX174" s="187">
        <f t="shared" ca="1" si="39"/>
        <v>86.059750626160621</v>
      </c>
      <c r="AY174" s="187">
        <f t="shared" ca="1" si="39"/>
        <v>87.27424044538111</v>
      </c>
      <c r="AZ174" s="187">
        <f t="shared" ca="1" si="39"/>
        <v>88.4091664247062</v>
      </c>
      <c r="BA174" s="187">
        <f t="shared" ca="1" si="39"/>
        <v>89.063204165641991</v>
      </c>
    </row>
    <row r="175" spans="28:53" hidden="1" x14ac:dyDescent="0.2">
      <c r="AB175" t="s">
        <v>164</v>
      </c>
      <c r="AC175" s="180">
        <f t="shared" si="40"/>
        <v>11</v>
      </c>
      <c r="AD175" s="187">
        <f t="shared" ca="1" si="38"/>
        <v>108.3326378789227</v>
      </c>
      <c r="AE175" s="187">
        <f t="shared" ca="1" si="38"/>
        <v>108.29809914708653</v>
      </c>
      <c r="AF175" s="187">
        <f t="shared" ca="1" si="38"/>
        <v>108.24662108141513</v>
      </c>
      <c r="AG175" s="187">
        <f t="shared" ca="1" si="38"/>
        <v>108.1730118131253</v>
      </c>
      <c r="AH175" s="187">
        <f t="shared" ca="1" si="38"/>
        <v>108.10962264254476</v>
      </c>
      <c r="AI175" s="187">
        <f t="shared" ca="1" si="38"/>
        <v>108.02958298896965</v>
      </c>
      <c r="AJ175" s="187">
        <f t="shared" ca="1" si="38"/>
        <v>107.98887955198381</v>
      </c>
      <c r="AK175" s="187">
        <f t="shared" ca="1" si="38"/>
        <v>107.94872363541481</v>
      </c>
      <c r="AL175" s="187">
        <f t="shared" ca="1" si="38"/>
        <v>107.83866777702974</v>
      </c>
      <c r="AM175" s="187">
        <f t="shared" ca="1" si="38"/>
        <v>107.73570035255716</v>
      </c>
      <c r="AN175" s="187">
        <f t="shared" ca="1" si="38"/>
        <v>107.67635699200514</v>
      </c>
      <c r="AO175" t="s">
        <v>164</v>
      </c>
      <c r="AP175" s="180">
        <f t="shared" si="41"/>
        <v>11</v>
      </c>
      <c r="AQ175" s="187">
        <f t="shared" ca="1" si="39"/>
        <v>82.371431810195418</v>
      </c>
      <c r="AR175" s="187">
        <f t="shared" ca="1" si="39"/>
        <v>82.751891261038395</v>
      </c>
      <c r="AS175" s="187">
        <f t="shared" ca="1" si="39"/>
        <v>83.320159272724709</v>
      </c>
      <c r="AT175" s="187">
        <f t="shared" ca="1" si="39"/>
        <v>84.132122608212171</v>
      </c>
      <c r="AU175" s="187">
        <f t="shared" ca="1" si="39"/>
        <v>84.831060505940513</v>
      </c>
      <c r="AV175" s="187">
        <f t="shared" ca="1" si="39"/>
        <v>85.71404825687182</v>
      </c>
      <c r="AW175" s="187">
        <f t="shared" ca="1" si="39"/>
        <v>86.162980410750606</v>
      </c>
      <c r="AX175" s="187">
        <f t="shared" ca="1" si="39"/>
        <v>86.605670788924272</v>
      </c>
      <c r="AY175" s="187">
        <f t="shared" ca="1" si="39"/>
        <v>87.820123518832133</v>
      </c>
      <c r="AZ175" s="187">
        <f t="shared" ca="1" si="39"/>
        <v>88.954900405670969</v>
      </c>
      <c r="BA175" s="187">
        <f t="shared" ca="1" si="39"/>
        <v>89.609086871475711</v>
      </c>
    </row>
    <row r="176" spans="28:53" hidden="1" x14ac:dyDescent="0.2">
      <c r="AB176" t="s">
        <v>165</v>
      </c>
      <c r="AC176" s="180">
        <f t="shared" si="40"/>
        <v>12</v>
      </c>
      <c r="AD176" s="187">
        <f t="shared" ca="1" si="38"/>
        <v>108.31201429467308</v>
      </c>
      <c r="AE176" s="187">
        <f t="shared" ca="1" si="38"/>
        <v>108.27754914601155</v>
      </c>
      <c r="AF176" s="187">
        <f t="shared" ca="1" si="38"/>
        <v>108.22604346581784</v>
      </c>
      <c r="AG176" s="187">
        <f t="shared" ca="1" si="38"/>
        <v>108.15238822054278</v>
      </c>
      <c r="AH176" s="187">
        <f t="shared" ca="1" si="38"/>
        <v>108.08901745408866</v>
      </c>
      <c r="AI176" s="187">
        <f t="shared" ca="1" si="38"/>
        <v>108.00894100892629</v>
      </c>
      <c r="AJ176" s="187">
        <f t="shared" ca="1" si="38"/>
        <v>107.96823757194034</v>
      </c>
      <c r="AK176" s="187">
        <f t="shared" ca="1" si="38"/>
        <v>107.92813683441977</v>
      </c>
      <c r="AL176" s="187">
        <f t="shared" ca="1" si="38"/>
        <v>107.81800739285973</v>
      </c>
      <c r="AM176" s="187">
        <f t="shared" ca="1" si="38"/>
        <v>107.71518713473665</v>
      </c>
      <c r="AN176" s="187">
        <f t="shared" ca="1" si="38"/>
        <v>107.65580699926295</v>
      </c>
      <c r="AO176" t="s">
        <v>165</v>
      </c>
      <c r="AP176" s="180">
        <f t="shared" si="41"/>
        <v>12</v>
      </c>
      <c r="AQ176" s="187">
        <f t="shared" ca="1" si="39"/>
        <v>82.598416330168902</v>
      </c>
      <c r="AR176" s="187">
        <f t="shared" ca="1" si="39"/>
        <v>82.978968504294016</v>
      </c>
      <c r="AS176" s="187">
        <f t="shared" ca="1" si="39"/>
        <v>83.547125064233114</v>
      </c>
      <c r="AT176" s="187">
        <f t="shared" ca="1" si="39"/>
        <v>84.359088399720463</v>
      </c>
      <c r="AU176" s="187">
        <f t="shared" ca="1" si="39"/>
        <v>85.058026297449032</v>
      </c>
      <c r="AV176" s="187">
        <f t="shared" ca="1" si="39"/>
        <v>85.941032593036653</v>
      </c>
      <c r="AW176" s="187">
        <f t="shared" ca="1" si="39"/>
        <v>86.389964746915666</v>
      </c>
      <c r="AX176" s="187">
        <f t="shared" ca="1" si="39"/>
        <v>86.832618035776477</v>
      </c>
      <c r="AY176" s="187">
        <f t="shared" ca="1" si="39"/>
        <v>88.047182033622676</v>
      </c>
      <c r="AZ176" s="187">
        <f t="shared" ca="1" si="39"/>
        <v>89.182033834322056</v>
      </c>
      <c r="BA176" s="187">
        <f t="shared" ca="1" si="39"/>
        <v>89.836034118327689</v>
      </c>
    </row>
    <row r="177" spans="28:72" hidden="1" x14ac:dyDescent="0.2">
      <c r="AB177" t="s">
        <v>166</v>
      </c>
      <c r="AC177" s="180">
        <f t="shared" si="40"/>
        <v>13</v>
      </c>
      <c r="AD177" s="187">
        <f t="shared" ca="1" si="38"/>
        <v>108.32220169747507</v>
      </c>
      <c r="AE177" s="187">
        <f t="shared" ca="1" si="38"/>
        <v>108.2876905384976</v>
      </c>
      <c r="AF177" s="187">
        <f t="shared" ca="1" si="38"/>
        <v>108.2362124728262</v>
      </c>
      <c r="AG177" s="187">
        <f t="shared" ca="1" si="38"/>
        <v>108.16256642961446</v>
      </c>
      <c r="AH177" s="187">
        <f t="shared" ca="1" si="38"/>
        <v>108.09921403395583</v>
      </c>
      <c r="AI177" s="187">
        <f t="shared" ca="1" si="38"/>
        <v>108.01917438038083</v>
      </c>
      <c r="AJ177" s="187">
        <f t="shared" ca="1" si="38"/>
        <v>107.97847094339511</v>
      </c>
      <c r="AK177" s="187">
        <f t="shared" ca="1" si="38"/>
        <v>107.93833341428694</v>
      </c>
      <c r="AL177" s="187">
        <f t="shared" ca="1" si="38"/>
        <v>107.82822237685332</v>
      </c>
      <c r="AM177" s="187">
        <f t="shared" ca="1" si="38"/>
        <v>107.72529176063335</v>
      </c>
      <c r="AN177" s="187">
        <f t="shared" ca="1" si="38"/>
        <v>107.66605879150916</v>
      </c>
      <c r="AO177" t="s">
        <v>166</v>
      </c>
      <c r="AP177" s="180">
        <f t="shared" si="41"/>
        <v>13</v>
      </c>
      <c r="AQ177" s="187">
        <f t="shared" ca="1" si="39"/>
        <v>82.486231920915998</v>
      </c>
      <c r="AR177" s="187">
        <f t="shared" ca="1" si="39"/>
        <v>82.866765550384798</v>
      </c>
      <c r="AS177" s="187">
        <f t="shared" ca="1" si="39"/>
        <v>83.434959383445403</v>
      </c>
      <c r="AT177" s="187">
        <f t="shared" ca="1" si="39"/>
        <v>84.246922718932865</v>
      </c>
      <c r="AU177" s="187">
        <f t="shared" ca="1" si="39"/>
        <v>84.945860616661093</v>
      </c>
      <c r="AV177" s="187">
        <f t="shared" ca="1" si="39"/>
        <v>85.828829639127434</v>
      </c>
      <c r="AW177" s="187">
        <f t="shared" ca="1" si="39"/>
        <v>86.277780337662762</v>
      </c>
      <c r="AX177" s="187">
        <f t="shared" ca="1" si="39"/>
        <v>86.720471083453504</v>
      </c>
      <c r="AY177" s="187">
        <f t="shared" ca="1" si="39"/>
        <v>87.934923445744289</v>
      </c>
      <c r="AZ177" s="187">
        <f t="shared" ca="1" si="39"/>
        <v>89.069700332583125</v>
      </c>
      <c r="BA177" s="187">
        <f t="shared" ca="1" si="39"/>
        <v>89.723887166005397</v>
      </c>
    </row>
    <row r="178" spans="28:72" hidden="1" x14ac:dyDescent="0.2">
      <c r="AB178" t="s">
        <v>167</v>
      </c>
      <c r="AC178" s="180">
        <f t="shared" si="40"/>
        <v>14</v>
      </c>
      <c r="AD178" s="187">
        <f t="shared" ca="1" si="38"/>
        <v>108.31642260528974</v>
      </c>
      <c r="AE178" s="187">
        <f t="shared" ca="1" si="38"/>
        <v>108.28186547765972</v>
      </c>
      <c r="AF178" s="187">
        <f t="shared" ca="1" si="38"/>
        <v>108.23035979746601</v>
      </c>
      <c r="AG178" s="187">
        <f t="shared" ca="1" si="38"/>
        <v>108.15678733742914</v>
      </c>
      <c r="AH178" s="187">
        <f t="shared" ca="1" si="38"/>
        <v>108.0933981668486</v>
      </c>
      <c r="AI178" s="187">
        <f t="shared" ca="1" si="38"/>
        <v>108.01332170502064</v>
      </c>
      <c r="AJ178" s="187">
        <f t="shared" ca="1" si="38"/>
        <v>107.97265507628754</v>
      </c>
      <c r="AK178" s="187">
        <f t="shared" ca="1" si="38"/>
        <v>107.93248073892664</v>
      </c>
      <c r="AL178" s="187">
        <f t="shared" ca="1" si="38"/>
        <v>107.8223328932404</v>
      </c>
      <c r="AM178" s="187">
        <f t="shared" ca="1" si="38"/>
        <v>107.7195494433704</v>
      </c>
      <c r="AN178" s="187">
        <f t="shared" ca="1" si="38"/>
        <v>107.66016930789624</v>
      </c>
      <c r="AO178" t="s">
        <v>167</v>
      </c>
      <c r="AP178" s="180">
        <f t="shared" si="41"/>
        <v>14</v>
      </c>
      <c r="AQ178" s="187">
        <f t="shared" ca="1" si="39"/>
        <v>82.550377112096271</v>
      </c>
      <c r="AR178" s="187">
        <f t="shared" ca="1" si="39"/>
        <v>82.930836562939362</v>
      </c>
      <c r="AS178" s="187">
        <f t="shared" ca="1" si="39"/>
        <v>83.499104574625676</v>
      </c>
      <c r="AT178" s="187">
        <f t="shared" ca="1" si="39"/>
        <v>84.311049181647832</v>
      </c>
      <c r="AU178" s="187">
        <f t="shared" ca="1" si="39"/>
        <v>85.01000580784148</v>
      </c>
      <c r="AV178" s="187">
        <f t="shared" ca="1" si="39"/>
        <v>85.892993374964362</v>
      </c>
      <c r="AW178" s="187">
        <f t="shared" ca="1" si="39"/>
        <v>86.341925528843376</v>
      </c>
      <c r="AX178" s="187">
        <f t="shared" ca="1" si="39"/>
        <v>86.784578817703959</v>
      </c>
      <c r="AY178" s="187">
        <f t="shared" ca="1" si="39"/>
        <v>87.999068636924221</v>
      </c>
      <c r="AZ178" s="187">
        <f t="shared" ca="1" si="39"/>
        <v>89.133845523763057</v>
      </c>
      <c r="BA178" s="187">
        <f t="shared" ca="1" si="39"/>
        <v>89.78803235718533</v>
      </c>
    </row>
    <row r="179" spans="28:72" hidden="1" x14ac:dyDescent="0.2"/>
    <row r="180" spans="28:72" hidden="1" x14ac:dyDescent="0.2"/>
    <row r="181" spans="28:72" hidden="1" x14ac:dyDescent="0.2"/>
    <row r="182" spans="28:72" hidden="1" x14ac:dyDescent="0.2"/>
    <row r="183" spans="28:72" ht="15.75" hidden="1" x14ac:dyDescent="0.25">
      <c r="AB183" s="188" t="s">
        <v>168</v>
      </c>
      <c r="AP183" s="188" t="s">
        <v>168</v>
      </c>
      <c r="BF183" s="188"/>
      <c r="BG183" s="188"/>
    </row>
    <row r="184" spans="28:72" hidden="1" x14ac:dyDescent="0.2">
      <c r="AB184" s="2"/>
    </row>
    <row r="185" spans="28:72" ht="28.5" hidden="1" x14ac:dyDescent="0.45">
      <c r="AB185" s="189" t="s">
        <v>169</v>
      </c>
      <c r="AC185" s="190"/>
      <c r="AD185" s="190"/>
      <c r="AE185" s="190"/>
      <c r="AF185" s="190"/>
      <c r="AG185" s="190"/>
      <c r="AP185" s="190" t="str">
        <f>IF('HEM Drop In Tables'!AA6&lt;&gt;"",'HEM Drop In Tables'!AA6,"")</f>
        <v/>
      </c>
      <c r="AQ185" s="190" t="str">
        <f>IF('HEM Drop In Tables'!AB6&lt;&gt;"",'HEM Drop In Tables'!AB6,"")</f>
        <v/>
      </c>
      <c r="AR185" s="191" t="str">
        <f>IF('HEM Drop In Tables'!AC6&lt;&gt;"",'HEM Drop In Tables'!AC6,"")</f>
        <v>"HEM Table 1" equivalent: by Income Level and Residency</v>
      </c>
      <c r="AS185" s="192"/>
      <c r="AT185" s="192"/>
      <c r="AU185" s="192"/>
      <c r="AV185" s="192"/>
      <c r="AW185" s="192"/>
      <c r="AX185" s="192"/>
      <c r="AY185" s="192"/>
      <c r="AZ185" s="192"/>
      <c r="BA185" s="192"/>
      <c r="BB185" s="192"/>
      <c r="BC185" s="190"/>
      <c r="BD185" s="190"/>
      <c r="BH185" s="193" t="s">
        <v>170</v>
      </c>
    </row>
    <row r="186" spans="28:72" hidden="1" x14ac:dyDescent="0.2">
      <c r="AB186" s="194"/>
      <c r="AC186" s="190"/>
      <c r="AD186" s="190"/>
      <c r="AE186" s="190"/>
      <c r="AF186" s="190"/>
      <c r="AG186" s="190"/>
      <c r="AP186" s="190" t="str">
        <f>IF('HEM Drop In Tables'!AA7&lt;&gt;"",'HEM Drop In Tables'!AA7,"")</f>
        <v/>
      </c>
      <c r="AQ186" s="190" t="str">
        <f>IF('HEM Drop In Tables'!AB7&lt;&gt;"",'HEM Drop In Tables'!AB7,"")</f>
        <v/>
      </c>
      <c r="AR186" s="190" t="str">
        <f>IF('HEM Drop In Tables'!AC7&lt;&gt;"",'HEM Drop In Tables'!AC7,"")</f>
        <v/>
      </c>
      <c r="AS186" s="190" t="str">
        <f>IF('HEM Drop In Tables'!AD7&lt;&gt;"",'HEM Drop In Tables'!AD7,"")</f>
        <v/>
      </c>
      <c r="AT186" s="195" t="str">
        <f>IF('HEM Drop In Tables'!AE7&lt;&gt;"",'HEM Drop In Tables'!AE7,"")</f>
        <v>BASED ON PREDICTED VALUES FROM THE QUANTILE REGRESSIONS</v>
      </c>
      <c r="AU186" s="190"/>
      <c r="AV186" s="190"/>
      <c r="AW186" s="190"/>
      <c r="AX186" s="190"/>
      <c r="AY186" s="190"/>
      <c r="AZ186" s="190"/>
      <c r="BA186" s="190"/>
      <c r="BB186" s="190"/>
      <c r="BC186" s="190"/>
      <c r="BD186" s="190"/>
      <c r="BJ186" s="1" t="s">
        <v>171</v>
      </c>
    </row>
    <row r="187" spans="28:72" ht="15.75" hidden="1" x14ac:dyDescent="0.25">
      <c r="AB187" s="195" t="s">
        <v>172</v>
      </c>
      <c r="AC187" s="196"/>
      <c r="AD187" s="196"/>
      <c r="AE187" s="196"/>
      <c r="AF187" s="196"/>
      <c r="AG187" s="197"/>
      <c r="AP187" s="190"/>
      <c r="AQ187" s="190"/>
      <c r="AR187" s="190"/>
      <c r="AS187" s="190"/>
      <c r="AT187" s="190"/>
      <c r="AU187" s="190"/>
      <c r="AV187" s="198" t="str">
        <f>IF('HEM Drop In Tables'!AG8&lt;&gt;"",'HEM Drop In Tables'!AG8,"")</f>
        <v>Smoothed HEM</v>
      </c>
      <c r="AW187" s="190"/>
      <c r="AX187" s="190"/>
      <c r="AY187" s="190"/>
      <c r="AZ187" s="190"/>
      <c r="BA187" s="190"/>
      <c r="BB187" s="190"/>
      <c r="BC187" s="190"/>
      <c r="BD187" s="190"/>
      <c r="BL187" s="199" t="s">
        <v>173</v>
      </c>
    </row>
    <row r="188" spans="28:72" hidden="1" x14ac:dyDescent="0.2">
      <c r="AB188" s="200"/>
      <c r="AC188" s="200"/>
      <c r="AD188" s="200"/>
      <c r="AE188" s="200"/>
      <c r="AF188" s="200"/>
      <c r="AG188" s="200"/>
      <c r="AP188" s="190" t="str">
        <f>IF('HEM Drop In Tables'!AA9&lt;&gt;"",'HEM Drop In Tables'!AA9,"")</f>
        <v/>
      </c>
      <c r="AQ188" s="190" t="str">
        <f>IF('HEM Drop In Tables'!AB9&lt;&gt;"",'HEM Drop In Tables'!AB9,"")</f>
        <v/>
      </c>
      <c r="AR188" s="190" t="str">
        <f>IF('HEM Drop In Tables'!AC9&lt;&gt;"",'HEM Drop In Tables'!AC9,"")</f>
        <v/>
      </c>
      <c r="AS188" s="190" t="str">
        <f>IF('HEM Drop In Tables'!AD9&lt;&gt;"",'HEM Drop In Tables'!AD9,"")</f>
        <v/>
      </c>
      <c r="AT188" s="201" t="str">
        <f>IF('HEM Drop In Tables'!AE9&lt;&gt;"",'HEM Drop In Tables'!AE9,"")</f>
        <v/>
      </c>
      <c r="AU188" s="190" t="str">
        <f>IF('HEM Drop In Tables'!AF9&lt;&gt;"",'HEM Drop In Tables'!AF9,"")</f>
        <v/>
      </c>
      <c r="AV188" s="190" t="str">
        <f>IF('HEM Drop In Tables'!AG9&lt;&gt;"",'HEM Drop In Tables'!AG9,"")</f>
        <v/>
      </c>
      <c r="AW188" s="190" t="str">
        <f>IF('HEM Drop In Tables'!AH9&lt;&gt;"",'HEM Drop In Tables'!AH9,"")</f>
        <v/>
      </c>
      <c r="AX188" s="190" t="str">
        <f>IF('HEM Drop In Tables'!AI9&lt;&gt;"",'HEM Drop In Tables'!AI9,"")</f>
        <v/>
      </c>
      <c r="AY188" s="190" t="str">
        <f>IF('HEM Drop In Tables'!AJ9&lt;&gt;"",'HEM Drop In Tables'!AJ9,"")</f>
        <v/>
      </c>
      <c r="AZ188" s="190" t="str">
        <f>IF('HEM Drop In Tables'!AK9&lt;&gt;"",'HEM Drop In Tables'!AK9,"")</f>
        <v/>
      </c>
      <c r="BA188" s="190" t="str">
        <f>IF('HEM Drop In Tables'!AL9&lt;&gt;"",'HEM Drop In Tables'!AL9,"")</f>
        <v/>
      </c>
      <c r="BB188" s="190" t="str">
        <f>IF('HEM Drop In Tables'!AM9&lt;&gt;"",'HEM Drop In Tables'!AM9,"")</f>
        <v/>
      </c>
      <c r="BC188" s="190" t="str">
        <f>IF('HEM Drop In Tables'!AN9&lt;&gt;"",'HEM Drop In Tables'!AN9,"")</f>
        <v/>
      </c>
      <c r="BD188" s="190" t="str">
        <f>IF('HEM Drop In Tables'!AO9&lt;&gt;"",'HEM Drop In Tables'!AO9,"")</f>
        <v/>
      </c>
    </row>
    <row r="189" spans="28:72" ht="22.5" hidden="1" x14ac:dyDescent="0.2">
      <c r="AB189" s="202" t="s">
        <v>174</v>
      </c>
      <c r="AC189" s="202" t="s">
        <v>174</v>
      </c>
      <c r="AD189" s="203" t="s">
        <v>175</v>
      </c>
      <c r="AE189" s="203" t="s">
        <v>176</v>
      </c>
      <c r="AF189" s="203" t="s">
        <v>177</v>
      </c>
      <c r="AG189" s="203" t="s">
        <v>178</v>
      </c>
      <c r="AP189" s="190" t="str">
        <f>IF('HEM Drop In Tables'!AA10&lt;&gt;"",'HEM Drop In Tables'!AA10,"")</f>
        <v/>
      </c>
      <c r="AQ189" s="204" t="str">
        <f>IF('HEM Drop In Tables'!AB10&lt;&gt;"",'HEM Drop In Tables'!AB10,"")</f>
        <v/>
      </c>
      <c r="AR189" s="204" t="str">
        <f>IF('HEM Drop In Tables'!AC10&lt;&gt;"",'HEM Drop In Tables'!AC10,"")</f>
        <v/>
      </c>
      <c r="AS189" s="204" t="str">
        <f>IF('HEM Drop In Tables'!AD10&lt;&gt;"",'HEM Drop In Tables'!AD10,"")</f>
        <v/>
      </c>
      <c r="AT189" s="205" t="str">
        <f>IF('HEM Drop In Tables'!AE10&lt;&gt;"",'HEM Drop In Tables'!AE10,"")</f>
        <v>Total current gross HH income from all sources (measured in current dollars)</v>
      </c>
      <c r="AU189" s="204" t="str">
        <f>IF('HEM Drop In Tables'!AF10&lt;&gt;"",'HEM Drop In Tables'!AF10,"")</f>
        <v/>
      </c>
      <c r="AV189" s="204" t="str">
        <f>IF('HEM Drop In Tables'!AG10&lt;&gt;"",'HEM Drop In Tables'!AG10,"")</f>
        <v/>
      </c>
      <c r="AW189" s="204" t="str">
        <f>IF('HEM Drop In Tables'!AH10&lt;&gt;"",'HEM Drop In Tables'!AH10,"")</f>
        <v/>
      </c>
      <c r="AX189" s="204" t="str">
        <f>IF('HEM Drop In Tables'!AI10&lt;&gt;"",'HEM Drop In Tables'!AI10,"")</f>
        <v/>
      </c>
      <c r="AY189" s="204" t="str">
        <f>IF('HEM Drop In Tables'!AJ10&lt;&gt;"",'HEM Drop In Tables'!AJ10,"")</f>
        <v/>
      </c>
      <c r="AZ189" s="204" t="str">
        <f>IF('HEM Drop In Tables'!AK10&lt;&gt;"",'HEM Drop In Tables'!AK10,"")</f>
        <v/>
      </c>
      <c r="BA189" s="204" t="str">
        <f>IF('HEM Drop In Tables'!AL10&lt;&gt;"",'HEM Drop In Tables'!AL10,"")</f>
        <v/>
      </c>
      <c r="BB189" s="204" t="str">
        <f>IF('HEM Drop In Tables'!AM10&lt;&gt;"",'HEM Drop In Tables'!AM10,"")</f>
        <v/>
      </c>
      <c r="BC189" s="204" t="str">
        <f>IF('HEM Drop In Tables'!AN10&lt;&gt;"",'HEM Drop In Tables'!AN10,"")</f>
        <v/>
      </c>
      <c r="BD189" s="204" t="str">
        <f>IF('HEM Drop In Tables'!AO10&lt;&gt;"",'HEM Drop In Tables'!AO10,"")</f>
        <v/>
      </c>
      <c r="BG189" s="206"/>
      <c r="BH189" s="206"/>
      <c r="BI189" s="206"/>
      <c r="BJ189" s="207" t="s">
        <v>179</v>
      </c>
      <c r="BK189" s="206"/>
      <c r="BL189" s="206"/>
      <c r="BM189" s="206"/>
      <c r="BN189" s="206"/>
      <c r="BO189" s="206"/>
      <c r="BP189" s="206"/>
      <c r="BQ189" s="206"/>
      <c r="BR189" s="206"/>
      <c r="BS189" s="206"/>
      <c r="BT189" s="206"/>
    </row>
    <row r="190" spans="28:72" ht="14.25" hidden="1" x14ac:dyDescent="0.2">
      <c r="AB190" s="200"/>
      <c r="AC190" s="200"/>
      <c r="AD190" s="200"/>
      <c r="AE190" s="200"/>
      <c r="AF190" s="200"/>
      <c r="AG190" s="200"/>
      <c r="AI190" s="2" t="s">
        <v>180</v>
      </c>
      <c r="AP190" s="190" t="str">
        <f>IF('HEM Drop In Tables'!AA11&lt;&gt;"",'HEM Drop In Tables'!AA11,"")</f>
        <v/>
      </c>
      <c r="AQ190" s="208">
        <f>IF('HEM Drop In Tables'!AB11&lt;&gt;"",'HEM Drop In Tables'!AB11,"")</f>
        <v>25000</v>
      </c>
      <c r="AR190" s="208">
        <f>IF('HEM Drop In Tables'!AC11&lt;&gt;"",'HEM Drop In Tables'!AC11,"")</f>
        <v>25000</v>
      </c>
      <c r="AS190" s="208">
        <f>IF('HEM Drop In Tables'!AD11&lt;&gt;"",'HEM Drop In Tables'!AD11,"")</f>
        <v>38000</v>
      </c>
      <c r="AT190" s="208">
        <f>IF('HEM Drop In Tables'!AE11&lt;&gt;"",'HEM Drop In Tables'!AE11,"")</f>
        <v>50000</v>
      </c>
      <c r="AU190" s="208">
        <f>IF('HEM Drop In Tables'!AF11&lt;&gt;"",'HEM Drop In Tables'!AF11,"")</f>
        <v>63000</v>
      </c>
      <c r="AV190" s="208">
        <f>IF('HEM Drop In Tables'!AG11&lt;&gt;"",'HEM Drop In Tables'!AG11,"")</f>
        <v>75000</v>
      </c>
      <c r="AW190" s="208">
        <f>IF('HEM Drop In Tables'!AH11&lt;&gt;"",'HEM Drop In Tables'!AH11,"")</f>
        <v>100000</v>
      </c>
      <c r="AX190" s="208">
        <f>IF('HEM Drop In Tables'!AI11&lt;&gt;"",'HEM Drop In Tables'!AI11,"")</f>
        <v>125000</v>
      </c>
      <c r="AY190" s="208">
        <f>IF('HEM Drop In Tables'!AJ11&lt;&gt;"",'HEM Drop In Tables'!AJ11,"")</f>
        <v>150000</v>
      </c>
      <c r="AZ190" s="208">
        <f>IF('HEM Drop In Tables'!AK11&lt;&gt;"",'HEM Drop In Tables'!AK11,"")</f>
        <v>175000</v>
      </c>
      <c r="BA190" s="208">
        <f>IF('HEM Drop In Tables'!AL11&lt;&gt;"",'HEM Drop In Tables'!AL11,"")</f>
        <v>200000</v>
      </c>
      <c r="BB190" s="208">
        <f>IF('HEM Drop In Tables'!AM11&lt;&gt;"",'HEM Drop In Tables'!AM11,"")</f>
        <v>251000</v>
      </c>
      <c r="BC190" s="208">
        <f>IF('HEM Drop In Tables'!AN11&lt;&gt;"",'HEM Drop In Tables'!AN11,"")</f>
        <v>313000</v>
      </c>
      <c r="BD190" s="208">
        <f>IF('HEM Drop In Tables'!AO11&lt;&gt;"",'HEM Drop In Tables'!AO11,"")</f>
        <v>376000</v>
      </c>
      <c r="BG190" s="209">
        <f>AQ190</f>
        <v>25000</v>
      </c>
      <c r="BH190" s="209">
        <f t="shared" ref="BH190:BT190" si="42">AR190</f>
        <v>25000</v>
      </c>
      <c r="BI190" s="209">
        <f t="shared" si="42"/>
        <v>38000</v>
      </c>
      <c r="BJ190" s="209">
        <f t="shared" si="42"/>
        <v>50000</v>
      </c>
      <c r="BK190" s="209">
        <f t="shared" si="42"/>
        <v>63000</v>
      </c>
      <c r="BL190" s="209">
        <f t="shared" si="42"/>
        <v>75000</v>
      </c>
      <c r="BM190" s="209">
        <f t="shared" si="42"/>
        <v>100000</v>
      </c>
      <c r="BN190" s="209">
        <f t="shared" si="42"/>
        <v>125000</v>
      </c>
      <c r="BO190" s="209">
        <f t="shared" si="42"/>
        <v>150000</v>
      </c>
      <c r="BP190" s="209">
        <f t="shared" si="42"/>
        <v>175000</v>
      </c>
      <c r="BQ190" s="209">
        <f t="shared" si="42"/>
        <v>200000</v>
      </c>
      <c r="BR190" s="209">
        <f t="shared" si="42"/>
        <v>251000</v>
      </c>
      <c r="BS190" s="209">
        <f t="shared" si="42"/>
        <v>313000</v>
      </c>
      <c r="BT190" s="209">
        <f t="shared" si="42"/>
        <v>376000</v>
      </c>
    </row>
    <row r="191" spans="28:72" ht="14.25" hidden="1" x14ac:dyDescent="0.2">
      <c r="AB191" s="190" t="s">
        <v>181</v>
      </c>
      <c r="AC191" s="190" t="s">
        <v>181</v>
      </c>
      <c r="AD191" s="190" t="s">
        <v>182</v>
      </c>
      <c r="AE191" s="190" t="s">
        <v>183</v>
      </c>
      <c r="AF191" s="190">
        <v>1</v>
      </c>
      <c r="AG191" s="190">
        <v>100</v>
      </c>
      <c r="AI191">
        <f t="shared" ref="AI191:AI254" si="43">AB191*1</f>
        <v>800</v>
      </c>
      <c r="AJ191" t="str">
        <f t="shared" ref="AJ191:AJ254" si="44">AE191</f>
        <v>Greater Darwin</v>
      </c>
      <c r="AK191" t="s">
        <v>183</v>
      </c>
      <c r="AL191" s="2" t="s">
        <v>167</v>
      </c>
      <c r="AP191" s="190" t="str">
        <f>IF('HEM Drop In Tables'!AA12&lt;&gt;"",'HEM Drop In Tables'!AA12,"")</f>
        <v/>
      </c>
      <c r="AQ191" s="210" t="str">
        <f>IF('HEM Drop In Tables'!AB12&lt;&gt;"",'HEM Drop In Tables'!AB12,"")</f>
        <v>or less</v>
      </c>
      <c r="AR191" s="210" t="str">
        <f>IF('HEM Drop In Tables'!AC12&lt;&gt;"",'HEM Drop In Tables'!AC12,"")</f>
        <v>to</v>
      </c>
      <c r="AS191" s="210" t="str">
        <f>IF('HEM Drop In Tables'!AD12&lt;&gt;"",'HEM Drop In Tables'!AD12,"")</f>
        <v>to</v>
      </c>
      <c r="AT191" s="210" t="str">
        <f>IF('HEM Drop In Tables'!AE12&lt;&gt;"",'HEM Drop In Tables'!AE12,"")</f>
        <v>to</v>
      </c>
      <c r="AU191" s="210" t="str">
        <f>IF('HEM Drop In Tables'!AF12&lt;&gt;"",'HEM Drop In Tables'!AF12,"")</f>
        <v>to</v>
      </c>
      <c r="AV191" s="210" t="str">
        <f>IF('HEM Drop In Tables'!AG12&lt;&gt;"",'HEM Drop In Tables'!AG12,"")</f>
        <v>to</v>
      </c>
      <c r="AW191" s="210" t="str">
        <f>IF('HEM Drop In Tables'!AH12&lt;&gt;"",'HEM Drop In Tables'!AH12,"")</f>
        <v>to</v>
      </c>
      <c r="AX191" s="210" t="str">
        <f>IF('HEM Drop In Tables'!AI12&lt;&gt;"",'HEM Drop In Tables'!AI12,"")</f>
        <v>to</v>
      </c>
      <c r="AY191" s="210" t="str">
        <f>IF('HEM Drop In Tables'!AJ12&lt;&gt;"",'HEM Drop In Tables'!AJ12,"")</f>
        <v>to</v>
      </c>
      <c r="AZ191" s="210" t="str">
        <f>IF('HEM Drop In Tables'!AK12&lt;&gt;"",'HEM Drop In Tables'!AK12,"")</f>
        <v>to</v>
      </c>
      <c r="BA191" s="210" t="str">
        <f>IF('HEM Drop In Tables'!AL12&lt;&gt;"",'HEM Drop In Tables'!AL12,"")</f>
        <v>to</v>
      </c>
      <c r="BB191" s="210" t="str">
        <f>IF('HEM Drop In Tables'!AM12&lt;&gt;"",'HEM Drop In Tables'!AM12,"")</f>
        <v>to</v>
      </c>
      <c r="BC191" s="210" t="str">
        <f>IF('HEM Drop In Tables'!AN12&lt;&gt;"",'HEM Drop In Tables'!AN12,"")</f>
        <v>to</v>
      </c>
      <c r="BD191" s="210" t="str">
        <f>IF('HEM Drop In Tables'!AO12&lt;&gt;"",'HEM Drop In Tables'!AO12,"")</f>
        <v>to</v>
      </c>
      <c r="BG191" s="211" t="s">
        <v>184</v>
      </c>
      <c r="BH191" s="211" t="s">
        <v>185</v>
      </c>
      <c r="BI191" s="211" t="s">
        <v>185</v>
      </c>
      <c r="BJ191" s="211" t="s">
        <v>185</v>
      </c>
      <c r="BK191" s="211" t="s">
        <v>185</v>
      </c>
      <c r="BL191" s="211" t="s">
        <v>185</v>
      </c>
      <c r="BM191" s="211" t="s">
        <v>185</v>
      </c>
      <c r="BN191" s="211" t="s">
        <v>185</v>
      </c>
      <c r="BO191" s="211" t="s">
        <v>185</v>
      </c>
      <c r="BP191" s="211" t="s">
        <v>185</v>
      </c>
      <c r="BQ191" s="211" t="s">
        <v>185</v>
      </c>
      <c r="BR191" s="211" t="s">
        <v>185</v>
      </c>
      <c r="BS191" s="211" t="s">
        <v>185</v>
      </c>
      <c r="BT191" s="211" t="s">
        <v>185</v>
      </c>
    </row>
    <row r="192" spans="28:72" ht="14.25" hidden="1" x14ac:dyDescent="0.2">
      <c r="AB192" s="190" t="s">
        <v>186</v>
      </c>
      <c r="AC192" s="190" t="s">
        <v>186</v>
      </c>
      <c r="AD192" s="190" t="s">
        <v>182</v>
      </c>
      <c r="AE192" s="190" t="s">
        <v>183</v>
      </c>
      <c r="AF192" s="190">
        <v>1</v>
      </c>
      <c r="AG192" s="190">
        <v>100</v>
      </c>
      <c r="AI192">
        <f t="shared" si="43"/>
        <v>810</v>
      </c>
      <c r="AJ192" t="str">
        <f t="shared" si="44"/>
        <v>Greater Darwin</v>
      </c>
      <c r="AK192" t="s">
        <v>187</v>
      </c>
      <c r="AL192" s="2" t="s">
        <v>167</v>
      </c>
      <c r="AP192" s="190" t="str">
        <f>IF('HEM Drop In Tables'!AA13&lt;&gt;"",'HEM Drop In Tables'!AA13,"")</f>
        <v/>
      </c>
      <c r="AQ192" s="212" t="str">
        <f>IF('HEM Drop In Tables'!AB13&lt;&gt;"",'HEM Drop In Tables'!AB13,"")</f>
        <v/>
      </c>
      <c r="AR192" s="213">
        <f>IF('HEM Drop In Tables'!AC13&lt;&gt;"",'HEM Drop In Tables'!AC13,"")</f>
        <v>38000</v>
      </c>
      <c r="AS192" s="213">
        <f>IF('HEM Drop In Tables'!AD13&lt;&gt;"",'HEM Drop In Tables'!AD13,"")</f>
        <v>50000</v>
      </c>
      <c r="AT192" s="213">
        <f>IF('HEM Drop In Tables'!AE13&lt;&gt;"",'HEM Drop In Tables'!AE13,"")</f>
        <v>63000</v>
      </c>
      <c r="AU192" s="213">
        <f>IF('HEM Drop In Tables'!AF13&lt;&gt;"",'HEM Drop In Tables'!AF13,"")</f>
        <v>75000</v>
      </c>
      <c r="AV192" s="213">
        <f>IF('HEM Drop In Tables'!AG13&lt;&gt;"",'HEM Drop In Tables'!AG13,"")</f>
        <v>100000</v>
      </c>
      <c r="AW192" s="213">
        <f>IF('HEM Drop In Tables'!AH13&lt;&gt;"",'HEM Drop In Tables'!AH13,"")</f>
        <v>125000</v>
      </c>
      <c r="AX192" s="213">
        <f>IF('HEM Drop In Tables'!AI13&lt;&gt;"",'HEM Drop In Tables'!AI13,"")</f>
        <v>150000</v>
      </c>
      <c r="AY192" s="213">
        <f>IF('HEM Drop In Tables'!AJ13&lt;&gt;"",'HEM Drop In Tables'!AJ13,"")</f>
        <v>175000</v>
      </c>
      <c r="AZ192" s="213">
        <f>IF('HEM Drop In Tables'!AK13&lt;&gt;"",'HEM Drop In Tables'!AK13,"")</f>
        <v>200000</v>
      </c>
      <c r="BA192" s="213">
        <f>IF('HEM Drop In Tables'!AL13&lt;&gt;"",'HEM Drop In Tables'!AL13,"")</f>
        <v>251000</v>
      </c>
      <c r="BB192" s="213">
        <f>IF('HEM Drop In Tables'!AM13&lt;&gt;"",'HEM Drop In Tables'!AM13,"")</f>
        <v>313000</v>
      </c>
      <c r="BC192" s="213">
        <f>IF('HEM Drop In Tables'!AN13&lt;&gt;"",'HEM Drop In Tables'!AN13,"")</f>
        <v>376000</v>
      </c>
      <c r="BD192" s="213">
        <f>IF('HEM Drop In Tables'!AO13&lt;&gt;"",'HEM Drop In Tables'!AO13,"")</f>
        <v>626000</v>
      </c>
      <c r="BG192" s="214"/>
      <c r="BH192" s="215">
        <f>AR192</f>
        <v>38000</v>
      </c>
      <c r="BI192" s="215">
        <f t="shared" ref="BI192:BT192" si="45">AS192</f>
        <v>50000</v>
      </c>
      <c r="BJ192" s="215">
        <f t="shared" si="45"/>
        <v>63000</v>
      </c>
      <c r="BK192" s="215">
        <f t="shared" si="45"/>
        <v>75000</v>
      </c>
      <c r="BL192" s="215">
        <f t="shared" si="45"/>
        <v>100000</v>
      </c>
      <c r="BM192" s="215">
        <f t="shared" si="45"/>
        <v>125000</v>
      </c>
      <c r="BN192" s="215">
        <f t="shared" si="45"/>
        <v>150000</v>
      </c>
      <c r="BO192" s="215">
        <f t="shared" si="45"/>
        <v>175000</v>
      </c>
      <c r="BP192" s="215">
        <f t="shared" si="45"/>
        <v>200000</v>
      </c>
      <c r="BQ192" s="215">
        <f t="shared" si="45"/>
        <v>251000</v>
      </c>
      <c r="BR192" s="215">
        <f t="shared" si="45"/>
        <v>313000</v>
      </c>
      <c r="BS192" s="215">
        <f t="shared" si="45"/>
        <v>376000</v>
      </c>
      <c r="BT192" s="215">
        <f t="shared" si="45"/>
        <v>626000</v>
      </c>
    </row>
    <row r="193" spans="28:72" ht="28.5" hidden="1" x14ac:dyDescent="0.45">
      <c r="AB193" s="190" t="s">
        <v>188</v>
      </c>
      <c r="AC193" s="190" t="s">
        <v>188</v>
      </c>
      <c r="AD193" s="190" t="s">
        <v>182</v>
      </c>
      <c r="AE193" s="190" t="s">
        <v>183</v>
      </c>
      <c r="AF193" s="190">
        <v>1</v>
      </c>
      <c r="AG193" s="190">
        <v>100</v>
      </c>
      <c r="AI193">
        <f t="shared" si="43"/>
        <v>812</v>
      </c>
      <c r="AJ193" t="str">
        <f t="shared" si="44"/>
        <v>Greater Darwin</v>
      </c>
      <c r="AK193" t="s">
        <v>189</v>
      </c>
      <c r="AL193" s="2" t="s">
        <v>164</v>
      </c>
      <c r="AP193" s="216" t="str">
        <f>IF('HEM Drop In Tables'!AA14&lt;&gt;"",'HEM Drop In Tables'!AA14,"")</f>
        <v>Australia</v>
      </c>
      <c r="AQ193" s="190"/>
      <c r="AR193" s="190"/>
      <c r="AS193" s="190"/>
      <c r="AT193" s="190"/>
      <c r="AU193" s="190"/>
      <c r="AV193" s="190"/>
      <c r="AW193" s="190"/>
      <c r="AX193" s="190"/>
      <c r="AY193" s="190"/>
      <c r="AZ193" s="190"/>
      <c r="BA193" s="190"/>
      <c r="BB193" s="190"/>
      <c r="BC193" s="190"/>
      <c r="BD193" s="190"/>
      <c r="BF193" s="193" t="s">
        <v>154</v>
      </c>
      <c r="BG193" s="217"/>
      <c r="BH193" s="218"/>
      <c r="BI193" s="218"/>
      <c r="BJ193" s="218"/>
      <c r="BK193" s="218"/>
      <c r="BL193" s="218"/>
      <c r="BM193" s="218"/>
      <c r="BN193" s="218"/>
      <c r="BO193" s="218"/>
      <c r="BP193" s="218"/>
      <c r="BQ193" s="218"/>
      <c r="BR193" s="218"/>
      <c r="BS193" s="218"/>
      <c r="BT193" s="218"/>
    </row>
    <row r="194" spans="28:72" hidden="1" x14ac:dyDescent="0.2">
      <c r="AB194" s="190" t="s">
        <v>190</v>
      </c>
      <c r="AC194" s="190" t="s">
        <v>190</v>
      </c>
      <c r="AD194" s="190" t="s">
        <v>182</v>
      </c>
      <c r="AE194" s="190" t="s">
        <v>183</v>
      </c>
      <c r="AF194" s="190">
        <v>0.99739800000000001</v>
      </c>
      <c r="AG194" s="190">
        <v>99.739800000000002</v>
      </c>
      <c r="AI194">
        <f t="shared" si="43"/>
        <v>820</v>
      </c>
      <c r="AJ194" t="str">
        <f t="shared" si="44"/>
        <v>Greater Darwin</v>
      </c>
      <c r="AK194" t="s">
        <v>191</v>
      </c>
      <c r="AL194" s="2" t="s">
        <v>162</v>
      </c>
      <c r="AP194" s="190" t="str">
        <f>IF('HEM Drop In Tables'!AA15&lt;&gt;"",'HEM Drop In Tables'!AA15,"")</f>
        <v>Couple</v>
      </c>
      <c r="AQ194" s="219">
        <f>IF('HEM Drop In Tables'!AB15&lt;&gt;"",'HEM Drop In Tables'!AB15,"")</f>
        <v>0</v>
      </c>
      <c r="AR194" s="219">
        <f>IF('HEM Drop In Tables'!AC15&lt;&gt;"",'HEM Drop In Tables'!AC15,"")</f>
        <v>567.56017515237772</v>
      </c>
      <c r="AS194" s="219">
        <f>IF('HEM Drop In Tables'!AD15&lt;&gt;"",'HEM Drop In Tables'!AD15,"")</f>
        <v>584.53541988942686</v>
      </c>
      <c r="AT194" s="219">
        <f>IF('HEM Drop In Tables'!AE15&lt;&gt;"",'HEM Drop In Tables'!AE15,"")</f>
        <v>604.79958489104615</v>
      </c>
      <c r="AU194" s="219">
        <f>IF('HEM Drop In Tables'!AF15&lt;&gt;"",'HEM Drop In Tables'!AF15,"")</f>
        <v>642.88767821661406</v>
      </c>
      <c r="AV194" s="219">
        <f>IF('HEM Drop In Tables'!AG15&lt;&gt;"",'HEM Drop In Tables'!AG15,"")</f>
        <v>699.75707676825641</v>
      </c>
      <c r="AW194" s="219">
        <f>IF('HEM Drop In Tables'!AH15&lt;&gt;"",'HEM Drop In Tables'!AH15,"")</f>
        <v>781.02753586346921</v>
      </c>
      <c r="AX194" s="219">
        <f>IF('HEM Drop In Tables'!AI15&lt;&gt;"",'HEM Drop In Tables'!AI15,"")</f>
        <v>850.98509609849737</v>
      </c>
      <c r="AY194" s="219">
        <f>IF('HEM Drop In Tables'!AJ15&lt;&gt;"",'HEM Drop In Tables'!AJ15,"")</f>
        <v>939.36446228299462</v>
      </c>
      <c r="AZ194" s="219">
        <f>IF('HEM Drop In Tables'!AK15&lt;&gt;"",'HEM Drop In Tables'!AK15,"")</f>
        <v>984.29866146877555</v>
      </c>
      <c r="BA194" s="219">
        <f>IF('HEM Drop In Tables'!AL15&lt;&gt;"",'HEM Drop In Tables'!AL15,"")</f>
        <v>1028.6081500567511</v>
      </c>
      <c r="BB194" s="219">
        <f>IF('HEM Drop In Tables'!AM15&lt;&gt;"",'HEM Drop In Tables'!AM15,"")</f>
        <v>1150.1642557562261</v>
      </c>
      <c r="BC194" s="219">
        <f>IF('HEM Drop In Tables'!AN15&lt;&gt;"",'HEM Drop In Tables'!AN15,"")</f>
        <v>1263.7530384227543</v>
      </c>
      <c r="BD194" s="219">
        <f>IF('HEM Drop In Tables'!AO15&lt;&gt;"",'HEM Drop In Tables'!AO15,"")</f>
        <v>1329.2239453948139</v>
      </c>
      <c r="BF194" t="s">
        <v>192</v>
      </c>
      <c r="BG194" s="220"/>
      <c r="BH194" s="220"/>
      <c r="BI194" s="220"/>
      <c r="BJ194" s="220"/>
      <c r="BK194" s="220"/>
      <c r="BL194" s="220"/>
      <c r="BM194" s="220"/>
      <c r="BN194" s="220"/>
      <c r="BO194" s="220"/>
      <c r="BP194" s="220"/>
      <c r="BQ194" s="220"/>
      <c r="BR194" s="220"/>
      <c r="BS194" s="220"/>
      <c r="BT194" s="220"/>
    </row>
    <row r="195" spans="28:72" hidden="1" x14ac:dyDescent="0.2">
      <c r="AB195" s="190" t="s">
        <v>193</v>
      </c>
      <c r="AC195" s="190" t="s">
        <v>193</v>
      </c>
      <c r="AD195" s="190" t="s">
        <v>182</v>
      </c>
      <c r="AE195" s="190" t="s">
        <v>183</v>
      </c>
      <c r="AF195" s="190">
        <v>0.14417199999999999</v>
      </c>
      <c r="AG195" s="190">
        <v>14.417199999999999</v>
      </c>
      <c r="AI195">
        <f t="shared" si="43"/>
        <v>822</v>
      </c>
      <c r="AJ195" t="str">
        <f t="shared" si="44"/>
        <v>Greater Darwin</v>
      </c>
      <c r="AK195" t="s">
        <v>194</v>
      </c>
      <c r="AL195" s="2" t="s">
        <v>155</v>
      </c>
      <c r="AP195" s="190" t="str">
        <f>IF('HEM Drop In Tables'!AA16&lt;&gt;"",'HEM Drop In Tables'!AA16,"")</f>
        <v>Couple with 1 child</v>
      </c>
      <c r="AQ195" s="219">
        <f>IF('HEM Drop In Tables'!AB16&lt;&gt;"",'HEM Drop In Tables'!AB16,"")</f>
        <v>0</v>
      </c>
      <c r="AR195" s="219">
        <f>IF('HEM Drop In Tables'!AC16&lt;&gt;"",'HEM Drop In Tables'!AC16,"")</f>
        <v>0</v>
      </c>
      <c r="AS195" s="219">
        <f>IF('HEM Drop In Tables'!AD16&lt;&gt;"",'HEM Drop In Tables'!AD16,"")</f>
        <v>676.43119933377511</v>
      </c>
      <c r="AT195" s="219">
        <f>IF('HEM Drop In Tables'!AE16&lt;&gt;"",'HEM Drop In Tables'!AE16,"")</f>
        <v>696.80578309334476</v>
      </c>
      <c r="AU195" s="219">
        <f>IF('HEM Drop In Tables'!AF16&lt;&gt;"",'HEM Drop In Tables'!AF16,"")</f>
        <v>735.10141716669898</v>
      </c>
      <c r="AV195" s="219">
        <f>IF('HEM Drop In Tables'!AG16&lt;&gt;"",'HEM Drop In Tables'!AG16,"")</f>
        <v>792.28069517071185</v>
      </c>
      <c r="AW195" s="219">
        <f>IF('HEM Drop In Tables'!AH16&lt;&gt;"",'HEM Drop In Tables'!AH16,"")</f>
        <v>873.99395728601974</v>
      </c>
      <c r="AX195" s="219">
        <f>IF('HEM Drop In Tables'!AI16&lt;&gt;"",'HEM Drop In Tables'!AI16,"")</f>
        <v>944.33275092487565</v>
      </c>
      <c r="AY195" s="219">
        <f>IF('HEM Drop In Tables'!AJ16&lt;&gt;"",'HEM Drop In Tables'!AJ16,"")</f>
        <v>1033.1937673140358</v>
      </c>
      <c r="AZ195" s="219">
        <f>IF('HEM Drop In Tables'!AK16&lt;&gt;"",'HEM Drop In Tables'!AK16,"")</f>
        <v>1078.3727374580749</v>
      </c>
      <c r="BA195" s="219">
        <f>IF('HEM Drop In Tables'!AL16&lt;&gt;"",'HEM Drop In Tables'!AL16,"")</f>
        <v>1122.9237409603209</v>
      </c>
      <c r="BB195" s="219">
        <f>IF('HEM Drop In Tables'!AM16&lt;&gt;"",'HEM Drop In Tables'!AM16,"")</f>
        <v>1245.1421278262637</v>
      </c>
      <c r="BC195" s="219">
        <f>IF('HEM Drop In Tables'!AN16&lt;&gt;"",'HEM Drop In Tables'!AN16,"")</f>
        <v>1359.3498519738798</v>
      </c>
      <c r="BD195" s="219">
        <f>IF('HEM Drop In Tables'!AO16&lt;&gt;"",'HEM Drop In Tables'!AO16,"")</f>
        <v>1425.1775077302664</v>
      </c>
      <c r="BF195" t="s">
        <v>195</v>
      </c>
      <c r="BG195" s="220">
        <f>MAX(AQ197-AQ196,0)</f>
        <v>0</v>
      </c>
      <c r="BH195" s="220">
        <f t="shared" ref="BH195:BS195" si="46">MAX(AR197-AR196,0)</f>
        <v>0</v>
      </c>
      <c r="BI195" s="220">
        <f t="shared" si="46"/>
        <v>0</v>
      </c>
      <c r="BJ195" s="220">
        <f t="shared" si="46"/>
        <v>78.743542729662067</v>
      </c>
      <c r="BK195" s="220">
        <f t="shared" si="46"/>
        <v>79.124066902993945</v>
      </c>
      <c r="BL195" s="220">
        <f t="shared" si="46"/>
        <v>79.692242191398009</v>
      </c>
      <c r="BM195" s="220">
        <f t="shared" si="46"/>
        <v>80.504205526885471</v>
      </c>
      <c r="BN195" s="220">
        <f t="shared" si="46"/>
        <v>81.203143424613813</v>
      </c>
      <c r="BO195" s="220">
        <f t="shared" si="46"/>
        <v>82.086130991736354</v>
      </c>
      <c r="BP195" s="220">
        <f t="shared" si="46"/>
        <v>82.53506314561514</v>
      </c>
      <c r="BQ195" s="220">
        <f t="shared" si="46"/>
        <v>82.977790980719192</v>
      </c>
      <c r="BR195" s="220">
        <f t="shared" si="46"/>
        <v>84.192206253696895</v>
      </c>
      <c r="BS195" s="220">
        <f t="shared" si="46"/>
        <v>85.326983140535731</v>
      </c>
      <c r="BT195" s="220">
        <f>MAX(BD197-BD196,0)</f>
        <v>85.981169973957776</v>
      </c>
    </row>
    <row r="196" spans="28:72" hidden="1" x14ac:dyDescent="0.2">
      <c r="AB196" s="190" t="s">
        <v>193</v>
      </c>
      <c r="AC196" s="190" t="s">
        <v>193</v>
      </c>
      <c r="AD196" s="190" t="s">
        <v>196</v>
      </c>
      <c r="AE196" s="190" t="s">
        <v>187</v>
      </c>
      <c r="AF196" s="190">
        <v>0.85299199999999997</v>
      </c>
      <c r="AG196" s="190">
        <v>85.299199999999999</v>
      </c>
      <c r="AI196">
        <f t="shared" si="43"/>
        <v>822</v>
      </c>
      <c r="AJ196" t="str">
        <f t="shared" si="44"/>
        <v>Rest of NT</v>
      </c>
      <c r="AK196" t="s">
        <v>197</v>
      </c>
      <c r="AL196" s="2" t="s">
        <v>156</v>
      </c>
      <c r="AP196" s="190" t="str">
        <f>IF('HEM Drop In Tables'!AA17&lt;&gt;"",'HEM Drop In Tables'!AA17,"")</f>
        <v>Couple with 2 children</v>
      </c>
      <c r="AQ196" s="219">
        <f>IF('HEM Drop In Tables'!AB17&lt;&gt;"",'HEM Drop In Tables'!AB17,"")</f>
        <v>0</v>
      </c>
      <c r="AR196" s="219">
        <f>IF('HEM Drop In Tables'!AC17&lt;&gt;"",'HEM Drop In Tables'!AC17,"")</f>
        <v>0</v>
      </c>
      <c r="AS196" s="219">
        <f>IF('HEM Drop In Tables'!AD17&lt;&gt;"",'HEM Drop In Tables'!AD17,"")</f>
        <v>747.92697733597981</v>
      </c>
      <c r="AT196" s="219">
        <f>IF('HEM Drop In Tables'!AE17&lt;&gt;"",'HEM Drop In Tables'!AE17,"")</f>
        <v>768.35306334585596</v>
      </c>
      <c r="AU196" s="219">
        <f>IF('HEM Drop In Tables'!AF17&lt;&gt;"",'HEM Drop In Tables'!AF17,"")</f>
        <v>806.74549995294365</v>
      </c>
      <c r="AV196" s="219">
        <f>IF('HEM Drop In Tables'!AG17&lt;&gt;"",'HEM Drop In Tables'!AG17,"")</f>
        <v>864.06931398885104</v>
      </c>
      <c r="AW196" s="219">
        <f>IF('HEM Drop In Tables'!AH17&lt;&gt;"",'HEM Drop In Tables'!AH17,"")</f>
        <v>945.98916548079637</v>
      </c>
      <c r="AX196" s="219">
        <f>IF('HEM Drop In Tables'!AI17&lt;&gt;"",'HEM Drop In Tables'!AI17,"")</f>
        <v>1016.5057593730954</v>
      </c>
      <c r="AY196" s="219">
        <f>IF('HEM Drop In Tables'!AJ17&lt;&gt;"",'HEM Drop In Tables'!AJ17,"")</f>
        <v>1105.5913217458167</v>
      </c>
      <c r="AZ196" s="219">
        <f>IF('HEM Drop In Tables'!AK17&lt;&gt;"",'HEM Drop In Tables'!AK17,"")</f>
        <v>1150.8845680888228</v>
      </c>
      <c r="BA196" s="219">
        <f>IF('HEM Drop In Tables'!AL17&lt;&gt;"",'HEM Drop In Tables'!AL17,"")</f>
        <v>1195.5480749885805</v>
      </c>
      <c r="BB196" s="219">
        <f>IF('HEM Drop In Tables'!AM17&lt;&gt;"",'HEM Drop In Tables'!AM17,"")</f>
        <v>1318.0755130265459</v>
      </c>
      <c r="BC196" s="219">
        <f>IF('HEM Drop In Tables'!AN17&lt;&gt;"",'HEM Drop In Tables'!AN17,"")</f>
        <v>1432.5719279697828</v>
      </c>
      <c r="BD196" s="219">
        <f>IF('HEM Drop In Tables'!AO17&lt;&gt;"",'HEM Drop In Tables'!AO17,"")</f>
        <v>1498.5659808631053</v>
      </c>
      <c r="BG196" s="220"/>
      <c r="BH196" s="220"/>
      <c r="BI196" s="220"/>
      <c r="BJ196" s="221"/>
      <c r="BK196" s="221"/>
      <c r="BL196" s="221"/>
      <c r="BM196" s="221"/>
      <c r="BN196" s="221"/>
      <c r="BO196" s="221"/>
      <c r="BP196" s="221"/>
      <c r="BQ196" s="221"/>
      <c r="BR196" s="221"/>
      <c r="BS196" s="221"/>
      <c r="BT196" s="221"/>
    </row>
    <row r="197" spans="28:72" hidden="1" x14ac:dyDescent="0.2">
      <c r="AB197" s="190" t="s">
        <v>198</v>
      </c>
      <c r="AC197" s="190" t="s">
        <v>198</v>
      </c>
      <c r="AD197" s="190" t="s">
        <v>182</v>
      </c>
      <c r="AE197" s="190" t="s">
        <v>183</v>
      </c>
      <c r="AF197" s="190">
        <v>1</v>
      </c>
      <c r="AG197" s="190">
        <v>100</v>
      </c>
      <c r="AI197">
        <f t="shared" si="43"/>
        <v>828</v>
      </c>
      <c r="AJ197" t="str">
        <f t="shared" si="44"/>
        <v>Greater Darwin</v>
      </c>
      <c r="AK197" t="s">
        <v>199</v>
      </c>
      <c r="AL197" s="2" t="s">
        <v>160</v>
      </c>
      <c r="AP197" s="190" t="str">
        <f>IF('HEM Drop In Tables'!AA18&lt;&gt;"",'HEM Drop In Tables'!AA18,"")</f>
        <v>Couple with 3 children</v>
      </c>
      <c r="AQ197" s="219">
        <f>IF('HEM Drop In Tables'!AB18&lt;&gt;"",'HEM Drop In Tables'!AB18,"")</f>
        <v>0</v>
      </c>
      <c r="AR197" s="219">
        <f>IF('HEM Drop In Tables'!AC18&lt;&gt;"",'HEM Drop In Tables'!AC18,"")</f>
        <v>0</v>
      </c>
      <c r="AS197" s="219">
        <f>IF('HEM Drop In Tables'!AD18&lt;&gt;"",'HEM Drop In Tables'!AD18,"")</f>
        <v>0</v>
      </c>
      <c r="AT197" s="219">
        <f>IF('HEM Drop In Tables'!AE18&lt;&gt;"",'HEM Drop In Tables'!AE18,"")</f>
        <v>847.09660607551803</v>
      </c>
      <c r="AU197" s="219">
        <f>IF('HEM Drop In Tables'!AF18&lt;&gt;"",'HEM Drop In Tables'!AF18,"")</f>
        <v>885.86956685593759</v>
      </c>
      <c r="AV197" s="219">
        <f>IF('HEM Drop In Tables'!AG18&lt;&gt;"",'HEM Drop In Tables'!AG18,"")</f>
        <v>943.76155618024904</v>
      </c>
      <c r="AW197" s="219">
        <f>IF('HEM Drop In Tables'!AH18&lt;&gt;"",'HEM Drop In Tables'!AH18,"")</f>
        <v>1026.4933710076818</v>
      </c>
      <c r="AX197" s="219">
        <f>IF('HEM Drop In Tables'!AI18&lt;&gt;"",'HEM Drop In Tables'!AI18,"")</f>
        <v>1097.7089027977092</v>
      </c>
      <c r="AY197" s="219">
        <f>IF('HEM Drop In Tables'!AJ18&lt;&gt;"",'HEM Drop In Tables'!AJ18,"")</f>
        <v>1187.677452737553</v>
      </c>
      <c r="AZ197" s="219">
        <f>IF('HEM Drop In Tables'!AK18&lt;&gt;"",'HEM Drop In Tables'!AK18,"")</f>
        <v>1233.4196312344379</v>
      </c>
      <c r="BA197" s="219">
        <f>IF('HEM Drop In Tables'!AL18&lt;&gt;"",'HEM Drop In Tables'!AL18,"")</f>
        <v>1278.5258659692997</v>
      </c>
      <c r="BB197" s="219">
        <f>IF('HEM Drop In Tables'!AM18&lt;&gt;"",'HEM Drop In Tables'!AM18,"")</f>
        <v>1402.2677192802428</v>
      </c>
      <c r="BC197" s="219">
        <f>IF('HEM Drop In Tables'!AN18&lt;&gt;"",'HEM Drop In Tables'!AN18,"")</f>
        <v>1517.8989111103185</v>
      </c>
      <c r="BD197" s="219">
        <f>IF('HEM Drop In Tables'!AO18&lt;&gt;"",'HEM Drop In Tables'!AO18,"")</f>
        <v>1584.5471508370631</v>
      </c>
      <c r="BF197" t="s">
        <v>200</v>
      </c>
      <c r="BG197" s="220"/>
      <c r="BH197" s="220"/>
      <c r="BI197" s="220"/>
      <c r="BJ197" s="220"/>
      <c r="BK197" s="220"/>
      <c r="BL197" s="220"/>
      <c r="BM197" s="220"/>
      <c r="BN197" s="220"/>
      <c r="BO197" s="220"/>
      <c r="BP197" s="220"/>
      <c r="BQ197" s="220"/>
      <c r="BR197" s="220"/>
      <c r="BS197" s="220"/>
      <c r="BT197" s="220"/>
    </row>
    <row r="198" spans="28:72" hidden="1" x14ac:dyDescent="0.2">
      <c r="AB198" s="190" t="s">
        <v>201</v>
      </c>
      <c r="AC198" s="190" t="s">
        <v>201</v>
      </c>
      <c r="AD198" s="190" t="s">
        <v>182</v>
      </c>
      <c r="AE198" s="190" t="s">
        <v>183</v>
      </c>
      <c r="AF198" s="190">
        <v>1</v>
      </c>
      <c r="AG198" s="190">
        <v>100</v>
      </c>
      <c r="AI198">
        <f t="shared" si="43"/>
        <v>829</v>
      </c>
      <c r="AJ198" t="str">
        <f t="shared" si="44"/>
        <v>Greater Darwin</v>
      </c>
      <c r="AK198" t="s">
        <v>202</v>
      </c>
      <c r="AL198" s="2" t="s">
        <v>167</v>
      </c>
      <c r="AP198" s="190" t="str">
        <f>IF('HEM Drop In Tables'!AA19&lt;&gt;"",'HEM Drop In Tables'!AA19,"")</f>
        <v/>
      </c>
      <c r="AQ198" s="219" t="str">
        <f>IF('HEM Drop In Tables'!AB19&lt;&gt;"",'HEM Drop In Tables'!AB19,"")</f>
        <v/>
      </c>
      <c r="AR198" s="219" t="str">
        <f>IF('HEM Drop In Tables'!AC19&lt;&gt;"",'HEM Drop In Tables'!AC19,"")</f>
        <v/>
      </c>
      <c r="AS198" s="219" t="str">
        <f>IF('HEM Drop In Tables'!AD19&lt;&gt;"",'HEM Drop In Tables'!AD19,"")</f>
        <v/>
      </c>
      <c r="AT198" s="219" t="str">
        <f>IF('HEM Drop In Tables'!AE19&lt;&gt;"",'HEM Drop In Tables'!AE19,"")</f>
        <v/>
      </c>
      <c r="AU198" s="219" t="str">
        <f>IF('HEM Drop In Tables'!AF19&lt;&gt;"",'HEM Drop In Tables'!AF19,"")</f>
        <v/>
      </c>
      <c r="AV198" s="219" t="str">
        <f>IF('HEM Drop In Tables'!AG19&lt;&gt;"",'HEM Drop In Tables'!AG19,"")</f>
        <v/>
      </c>
      <c r="AW198" s="219" t="str">
        <f>IF('HEM Drop In Tables'!AH19&lt;&gt;"",'HEM Drop In Tables'!AH19,"")</f>
        <v/>
      </c>
      <c r="AX198" s="219" t="str">
        <f>IF('HEM Drop In Tables'!AI19&lt;&gt;"",'HEM Drop In Tables'!AI19,"")</f>
        <v/>
      </c>
      <c r="AY198" s="219" t="str">
        <f>IF('HEM Drop In Tables'!AJ19&lt;&gt;"",'HEM Drop In Tables'!AJ19,"")</f>
        <v/>
      </c>
      <c r="AZ198" s="219" t="str">
        <f>IF('HEM Drop In Tables'!AK19&lt;&gt;"",'HEM Drop In Tables'!AK19,"")</f>
        <v/>
      </c>
      <c r="BA198" s="219" t="str">
        <f>IF('HEM Drop In Tables'!AL19&lt;&gt;"",'HEM Drop In Tables'!AL19,"")</f>
        <v/>
      </c>
      <c r="BB198" s="219" t="str">
        <f>IF('HEM Drop In Tables'!AM19&lt;&gt;"",'HEM Drop In Tables'!AM19,"")</f>
        <v/>
      </c>
      <c r="BC198" s="219" t="str">
        <f>IF('HEM Drop In Tables'!AN19&lt;&gt;"",'HEM Drop In Tables'!AN19,"")</f>
        <v/>
      </c>
      <c r="BD198" s="219" t="str">
        <f>IF('HEM Drop In Tables'!AO19&lt;&gt;"",'HEM Drop In Tables'!AO19,"")</f>
        <v/>
      </c>
      <c r="BF198" t="s">
        <v>195</v>
      </c>
      <c r="BG198" s="220">
        <f>MAX(AQ202-AQ201,0)</f>
        <v>0</v>
      </c>
      <c r="BH198" s="220">
        <f t="shared" ref="BH198:BT198" si="47">MAX(AR202-AR201,0)</f>
        <v>0</v>
      </c>
      <c r="BI198" s="220">
        <f t="shared" si="47"/>
        <v>109.744230038973</v>
      </c>
      <c r="BJ198" s="220">
        <f t="shared" si="47"/>
        <v>109.72587383861423</v>
      </c>
      <c r="BK198" s="220">
        <f t="shared" si="47"/>
        <v>109.69140868995282</v>
      </c>
      <c r="BL198" s="220">
        <f t="shared" si="47"/>
        <v>109.63990300975911</v>
      </c>
      <c r="BM198" s="220">
        <f t="shared" si="47"/>
        <v>109.56623856242084</v>
      </c>
      <c r="BN198" s="220">
        <f t="shared" si="47"/>
        <v>109.50286779596672</v>
      </c>
      <c r="BO198" s="220">
        <f t="shared" si="47"/>
        <v>109.42286491731363</v>
      </c>
      <c r="BP198" s="220">
        <f t="shared" si="47"/>
        <v>109.3821614803278</v>
      </c>
      <c r="BQ198" s="220">
        <f t="shared" si="47"/>
        <v>109.34200556375856</v>
      </c>
      <c r="BR198" s="220">
        <f t="shared" si="47"/>
        <v>109.23191291378657</v>
      </c>
      <c r="BS198" s="220">
        <f t="shared" si="47"/>
        <v>109.12894548931354</v>
      </c>
      <c r="BT198" s="220">
        <f t="shared" si="47"/>
        <v>109.06974932844219</v>
      </c>
    </row>
    <row r="199" spans="28:72" hidden="1" x14ac:dyDescent="0.2">
      <c r="AB199" s="190" t="s">
        <v>203</v>
      </c>
      <c r="AC199" s="190" t="s">
        <v>203</v>
      </c>
      <c r="AD199" s="190" t="s">
        <v>182</v>
      </c>
      <c r="AE199" s="190" t="s">
        <v>183</v>
      </c>
      <c r="AF199" s="190">
        <v>0.99999700000000002</v>
      </c>
      <c r="AG199" s="190">
        <v>99.999700000000004</v>
      </c>
      <c r="AI199">
        <f t="shared" si="43"/>
        <v>830</v>
      </c>
      <c r="AJ199" t="str">
        <f t="shared" si="44"/>
        <v>Greater Darwin</v>
      </c>
      <c r="AK199" t="s">
        <v>204</v>
      </c>
      <c r="AL199" s="2" t="s">
        <v>167</v>
      </c>
      <c r="AP199" s="190" t="str">
        <f>IF('HEM Drop In Tables'!AA20&lt;&gt;"",'HEM Drop In Tables'!AA20,"")</f>
        <v>Single person</v>
      </c>
      <c r="AQ199" s="219">
        <f>IF('HEM Drop In Tables'!AB20&lt;&gt;"",'HEM Drop In Tables'!AB20,"")</f>
        <v>292.92329572781125</v>
      </c>
      <c r="AR199" s="219">
        <f>IF('HEM Drop In Tables'!AC20&lt;&gt;"",'HEM Drop In Tables'!AC20,"")</f>
        <v>305.09867402272039</v>
      </c>
      <c r="AS199" s="219">
        <f>IF('HEM Drop In Tables'!AD20&lt;&gt;"",'HEM Drop In Tables'!AD20,"")</f>
        <v>321.97483393084798</v>
      </c>
      <c r="AT199" s="219">
        <f>IF('HEM Drop In Tables'!AE20&lt;&gt;"",'HEM Drop In Tables'!AE20,"")</f>
        <v>342.12072207141023</v>
      </c>
      <c r="AU199" s="219">
        <f>IF('HEM Drop In Tables'!AF20&lt;&gt;"",'HEM Drop In Tables'!AF20,"")</f>
        <v>379.98652301607609</v>
      </c>
      <c r="AV199" s="219">
        <f>IF('HEM Drop In Tables'!AG20&lt;&gt;"",'HEM Drop In Tables'!AG20,"")</f>
        <v>436.52396168159186</v>
      </c>
      <c r="AW199" s="219">
        <f>IF('HEM Drop In Tables'!AH20&lt;&gt;"",'HEM Drop In Tables'!AH20,"")</f>
        <v>517.3200654407874</v>
      </c>
      <c r="AX199" s="219">
        <f>IF('HEM Drop In Tables'!AI20&lt;&gt;"",'HEM Drop In Tables'!AI20,"")</f>
        <v>586.86934662564681</v>
      </c>
      <c r="AY199" s="219">
        <f>IF('HEM Drop In Tables'!AJ20&lt;&gt;"",'HEM Drop In Tables'!AJ20,"")</f>
        <v>674.7328828523498</v>
      </c>
      <c r="AZ199" s="219">
        <f>IF('HEM Drop In Tables'!AK20&lt;&gt;"",'HEM Drop In Tables'!AK20,"")</f>
        <v>719.40479406967108</v>
      </c>
      <c r="BA199" s="219">
        <f>IF('HEM Drop In Tables'!AL20&lt;&gt;"",'HEM Drop In Tables'!AL20,"")</f>
        <v>763.45564096864518</v>
      </c>
      <c r="BB199" s="219">
        <f>IF('HEM Drop In Tables'!AM20&lt;&gt;"",'HEM Drop In Tables'!AM20,"")</f>
        <v>884.3022723825369</v>
      </c>
      <c r="BC199" s="219">
        <f>IF('HEM Drop In Tables'!AN20&lt;&gt;"",'HEM Drop In Tables'!AN20,"")</f>
        <v>997.22806574434821</v>
      </c>
      <c r="BD199" s="219">
        <f>IF('HEM Drop In Tables'!AO20&lt;&gt;"",'HEM Drop In Tables'!AO20,"")</f>
        <v>1062.3168354131139</v>
      </c>
    </row>
    <row r="200" spans="28:72" hidden="1" x14ac:dyDescent="0.2">
      <c r="AB200" s="190" t="s">
        <v>205</v>
      </c>
      <c r="AC200" s="190" t="s">
        <v>205</v>
      </c>
      <c r="AD200" s="190" t="s">
        <v>182</v>
      </c>
      <c r="AE200" s="190" t="s">
        <v>183</v>
      </c>
      <c r="AF200" s="190">
        <v>1</v>
      </c>
      <c r="AG200" s="190">
        <v>100</v>
      </c>
      <c r="AI200">
        <f t="shared" si="43"/>
        <v>832</v>
      </c>
      <c r="AJ200" t="str">
        <f t="shared" si="44"/>
        <v>Greater Darwin</v>
      </c>
      <c r="AK200" t="s">
        <v>206</v>
      </c>
      <c r="AL200" s="2" t="s">
        <v>158</v>
      </c>
      <c r="AP200" s="190" t="str">
        <f>IF('HEM Drop In Tables'!AA21&lt;&gt;"",'HEM Drop In Tables'!AA21,"")</f>
        <v>Single parent with 1 child</v>
      </c>
      <c r="AQ200" s="219">
        <f>IF('HEM Drop In Tables'!AB21&lt;&gt;"",'HEM Drop In Tables'!AB21,"")</f>
        <v>0</v>
      </c>
      <c r="AR200" s="219">
        <f>IF('HEM Drop In Tables'!AC21&lt;&gt;"",'HEM Drop In Tables'!AC21,"")</f>
        <v>411.62148317515249</v>
      </c>
      <c r="AS200" s="219">
        <f>IF('HEM Drop In Tables'!AD21&lt;&gt;"",'HEM Drop In Tables'!AD21,"")</f>
        <v>428.6027037644235</v>
      </c>
      <c r="AT200" s="219">
        <f>IF('HEM Drop In Tables'!AE21&lt;&gt;"",'HEM Drop In Tables'!AE21,"")</f>
        <v>448.87400242787362</v>
      </c>
      <c r="AU200" s="219">
        <f>IF('HEM Drop In Tables'!AF21&lt;&gt;"",'HEM Drop In Tables'!AF21,"")</f>
        <v>486.9755040324178</v>
      </c>
      <c r="AV200" s="219">
        <f>IF('HEM Drop In Tables'!AG21&lt;&gt;"",'HEM Drop In Tables'!AG21,"")</f>
        <v>543.86491330671402</v>
      </c>
      <c r="AW200" s="219">
        <f>IF('HEM Drop In Tables'!AH21&lt;&gt;"",'HEM Drop In Tables'!AH21,"")</f>
        <v>625.16399151572193</v>
      </c>
      <c r="AX200" s="219">
        <f>IF('HEM Drop In Tables'!AI21&lt;&gt;"",'HEM Drop In Tables'!AI21,"")</f>
        <v>695.14621595308427</v>
      </c>
      <c r="AY200" s="219">
        <f>IF('HEM Drop In Tables'!AJ21&lt;&gt;"",'HEM Drop In Tables'!AJ21,"")</f>
        <v>783.55669462166998</v>
      </c>
      <c r="AZ200" s="219">
        <f>IF('HEM Drop In Tables'!AK21&lt;&gt;"",'HEM Drop In Tables'!AK21,"")</f>
        <v>828.50671214398756</v>
      </c>
      <c r="BA200" s="219">
        <f>IF('HEM Drop In Tables'!AL21&lt;&gt;"",'HEM Drop In Tables'!AL21,"")</f>
        <v>872.8317807454107</v>
      </c>
      <c r="BB200" s="219">
        <f>IF('HEM Drop In Tables'!AM21&lt;&gt;"",'HEM Drop In Tables'!AM21,"")</f>
        <v>994.43067824762977</v>
      </c>
      <c r="BC200" s="219">
        <f>IF('HEM Drop In Tables'!AN21&lt;&gt;"",'HEM Drop In Tables'!AN21,"")</f>
        <v>1108.059447953508</v>
      </c>
      <c r="BD200" s="219">
        <f>IF('HEM Drop In Tables'!AO21&lt;&gt;"",'HEM Drop In Tables'!AO21,"")</f>
        <v>1173.5533660598305</v>
      </c>
    </row>
    <row r="201" spans="28:72" ht="28.5" hidden="1" x14ac:dyDescent="0.45">
      <c r="AB201" s="190" t="s">
        <v>207</v>
      </c>
      <c r="AC201" s="190" t="s">
        <v>207</v>
      </c>
      <c r="AD201" s="190" t="s">
        <v>182</v>
      </c>
      <c r="AE201" s="190" t="s">
        <v>183</v>
      </c>
      <c r="AF201" s="190">
        <v>1</v>
      </c>
      <c r="AG201" s="190">
        <v>100</v>
      </c>
      <c r="AI201">
        <f t="shared" si="43"/>
        <v>835</v>
      </c>
      <c r="AJ201" t="str">
        <f t="shared" si="44"/>
        <v>Greater Darwin</v>
      </c>
      <c r="AK201" t="s">
        <v>208</v>
      </c>
      <c r="AL201" s="2" t="s">
        <v>157</v>
      </c>
      <c r="AP201" s="190" t="str">
        <f>IF('HEM Drop In Tables'!AA22&lt;&gt;"",'HEM Drop In Tables'!AA22,"")</f>
        <v>Single parent with 2 children</v>
      </c>
      <c r="AQ201" s="219">
        <f>IF('HEM Drop In Tables'!AB22&lt;&gt;"",'HEM Drop In Tables'!AB22,"")</f>
        <v>0</v>
      </c>
      <c r="AR201" s="219">
        <f>IF('HEM Drop In Tables'!AC22&lt;&gt;"",'HEM Drop In Tables'!AC22,"")</f>
        <v>521.38109016123917</v>
      </c>
      <c r="AS201" s="219">
        <f>IF('HEM Drop In Tables'!AD22&lt;&gt;"",'HEM Drop In Tables'!AD22,"")</f>
        <v>538.3469338033965</v>
      </c>
      <c r="AT201" s="219">
        <f>IF('HEM Drop In Tables'!AE22&lt;&gt;"",'HEM Drop In Tables'!AE22,"")</f>
        <v>558.59987626648785</v>
      </c>
      <c r="AU201" s="219">
        <f>IF('HEM Drop In Tables'!AF22&lt;&gt;"",'HEM Drop In Tables'!AF22,"")</f>
        <v>596.66691272237063</v>
      </c>
      <c r="AV201" s="219">
        <f>IF('HEM Drop In Tables'!AG22&lt;&gt;"",'HEM Drop In Tables'!AG22,"")</f>
        <v>653.50481631647312</v>
      </c>
      <c r="AW201" s="219">
        <f>IF('HEM Drop In Tables'!AH22&lt;&gt;"",'HEM Drop In Tables'!AH22,"")</f>
        <v>734.73023007814277</v>
      </c>
      <c r="AX201" s="219">
        <f>IF('HEM Drop In Tables'!AI22&lt;&gt;"",'HEM Drop In Tables'!AI22,"")</f>
        <v>804.64908374905099</v>
      </c>
      <c r="AY201" s="219">
        <f>IF('HEM Drop In Tables'!AJ22&lt;&gt;"",'HEM Drop In Tables'!AJ22,"")</f>
        <v>892.97955953898361</v>
      </c>
      <c r="AZ201" s="219">
        <f>IF('HEM Drop In Tables'!AK22&lt;&gt;"",'HEM Drop In Tables'!AK22,"")</f>
        <v>937.88887362431524</v>
      </c>
      <c r="BA201" s="219">
        <f>IF('HEM Drop In Tables'!AL22&lt;&gt;"",'HEM Drop In Tables'!AL22,"")</f>
        <v>982.17378630916926</v>
      </c>
      <c r="BB201" s="219">
        <f>IF('HEM Drop In Tables'!AM22&lt;&gt;"",'HEM Drop In Tables'!AM22,"")</f>
        <v>1103.6625911614162</v>
      </c>
      <c r="BC201" s="219">
        <f>IF('HEM Drop In Tables'!AN22&lt;&gt;"",'HEM Drop In Tables'!AN22,"")</f>
        <v>1217.1883934428215</v>
      </c>
      <c r="BD201" s="219">
        <f>IF('HEM Drop In Tables'!AO22&lt;&gt;"",'HEM Drop In Tables'!AO22,"")</f>
        <v>1282.6231153882727</v>
      </c>
      <c r="BF201" s="193" t="s">
        <v>155</v>
      </c>
    </row>
    <row r="202" spans="28:72" hidden="1" x14ac:dyDescent="0.2">
      <c r="AB202" s="190" t="s">
        <v>209</v>
      </c>
      <c r="AC202" s="190" t="s">
        <v>209</v>
      </c>
      <c r="AD202" s="190" t="s">
        <v>182</v>
      </c>
      <c r="AE202" s="190" t="s">
        <v>183</v>
      </c>
      <c r="AF202" s="190">
        <v>1</v>
      </c>
      <c r="AG202" s="190">
        <v>100</v>
      </c>
      <c r="AI202">
        <f t="shared" si="43"/>
        <v>836</v>
      </c>
      <c r="AJ202" t="str">
        <f t="shared" si="44"/>
        <v>Greater Darwin</v>
      </c>
      <c r="AK202" t="s">
        <v>210</v>
      </c>
      <c r="AL202" s="2" t="s">
        <v>159</v>
      </c>
      <c r="AP202" s="190" t="str">
        <f>IF('HEM Drop In Tables'!AA23&lt;&gt;"",'HEM Drop In Tables'!AA23,"")</f>
        <v>Single parent with 3 children</v>
      </c>
      <c r="AQ202" s="219">
        <f>IF('HEM Drop In Tables'!AB23&lt;&gt;"",'HEM Drop In Tables'!AB23,"")</f>
        <v>0</v>
      </c>
      <c r="AR202" s="219">
        <f>IF('HEM Drop In Tables'!AC23&lt;&gt;"",'HEM Drop In Tables'!AC23,"")</f>
        <v>0</v>
      </c>
      <c r="AS202" s="219">
        <f>IF('HEM Drop In Tables'!AD23&lt;&gt;"",'HEM Drop In Tables'!AD23,"")</f>
        <v>648.0911638423695</v>
      </c>
      <c r="AT202" s="219">
        <f>IF('HEM Drop In Tables'!AE23&lt;&gt;"",'HEM Drop In Tables'!AE23,"")</f>
        <v>668.32575010510209</v>
      </c>
      <c r="AU202" s="219">
        <f>IF('HEM Drop In Tables'!AF23&lt;&gt;"",'HEM Drop In Tables'!AF23,"")</f>
        <v>706.35832141232345</v>
      </c>
      <c r="AV202" s="219">
        <f>IF('HEM Drop In Tables'!AG23&lt;&gt;"",'HEM Drop In Tables'!AG23,"")</f>
        <v>763.14471932623223</v>
      </c>
      <c r="AW202" s="219">
        <f>IF('HEM Drop In Tables'!AH23&lt;&gt;"",'HEM Drop In Tables'!AH23,"")</f>
        <v>844.2964686405636</v>
      </c>
      <c r="AX202" s="219">
        <f>IF('HEM Drop In Tables'!AI23&lt;&gt;"",'HEM Drop In Tables'!AI23,"")</f>
        <v>914.15195154501771</v>
      </c>
      <c r="AY202" s="219">
        <f>IF('HEM Drop In Tables'!AJ23&lt;&gt;"",'HEM Drop In Tables'!AJ23,"")</f>
        <v>1002.4024244562972</v>
      </c>
      <c r="AZ202" s="219">
        <f>IF('HEM Drop In Tables'!AK23&lt;&gt;"",'HEM Drop In Tables'!AK23,"")</f>
        <v>1047.271035104643</v>
      </c>
      <c r="BA202" s="219">
        <f>IF('HEM Drop In Tables'!AL23&lt;&gt;"",'HEM Drop In Tables'!AL23,"")</f>
        <v>1091.5157918729278</v>
      </c>
      <c r="BB202" s="219">
        <f>IF('HEM Drop In Tables'!AM23&lt;&gt;"",'HEM Drop In Tables'!AM23,"")</f>
        <v>1212.8945040752028</v>
      </c>
      <c r="BC202" s="219">
        <f>IF('HEM Drop In Tables'!AN23&lt;&gt;"",'HEM Drop In Tables'!AN23,"")</f>
        <v>1326.317338932135</v>
      </c>
      <c r="BD202" s="219">
        <f>IF('HEM Drop In Tables'!AO23&lt;&gt;"",'HEM Drop In Tables'!AO23,"")</f>
        <v>1391.6928647167149</v>
      </c>
      <c r="BF202" t="s">
        <v>192</v>
      </c>
      <c r="BG202" s="220"/>
      <c r="BH202" s="220"/>
      <c r="BI202" s="220"/>
      <c r="BJ202" s="220"/>
      <c r="BK202" s="220"/>
      <c r="BL202" s="220"/>
      <c r="BM202" s="220"/>
      <c r="BN202" s="220"/>
      <c r="BO202" s="220"/>
      <c r="BP202" s="220"/>
      <c r="BQ202" s="220"/>
      <c r="BR202" s="220"/>
      <c r="BS202" s="220"/>
      <c r="BT202" s="220"/>
    </row>
    <row r="203" spans="28:72" hidden="1" x14ac:dyDescent="0.2">
      <c r="AB203" s="190" t="s">
        <v>211</v>
      </c>
      <c r="AC203" s="190" t="s">
        <v>211</v>
      </c>
      <c r="AD203" s="190" t="s">
        <v>182</v>
      </c>
      <c r="AE203" s="190" t="s">
        <v>183</v>
      </c>
      <c r="AF203" s="190">
        <v>1</v>
      </c>
      <c r="AG203" s="190">
        <v>100</v>
      </c>
      <c r="AI203">
        <f t="shared" si="43"/>
        <v>837</v>
      </c>
      <c r="AJ203" t="str">
        <f t="shared" si="44"/>
        <v>Greater Darwin</v>
      </c>
      <c r="AK203" t="s">
        <v>212</v>
      </c>
      <c r="AL203" s="2" t="s">
        <v>161</v>
      </c>
      <c r="AP203" s="190" t="str">
        <f>IF('HEM Drop In Tables'!AA24&lt;&gt;"",'HEM Drop In Tables'!AA24,"")</f>
        <v/>
      </c>
      <c r="AQ203" s="190" t="str">
        <f>IF('HEM Drop In Tables'!AB24&lt;&gt;"",'HEM Drop In Tables'!AB24,"")</f>
        <v/>
      </c>
      <c r="AR203" s="190" t="str">
        <f>IF('HEM Drop In Tables'!AC24&lt;&gt;"",'HEM Drop In Tables'!AC24,"")</f>
        <v/>
      </c>
      <c r="AS203" s="190" t="str">
        <f>IF('HEM Drop In Tables'!AD24&lt;&gt;"",'HEM Drop In Tables'!AD24,"")</f>
        <v/>
      </c>
      <c r="AT203" s="190" t="str">
        <f>IF('HEM Drop In Tables'!AE24&lt;&gt;"",'HEM Drop In Tables'!AE24,"")</f>
        <v/>
      </c>
      <c r="AU203" s="190" t="str">
        <f>IF('HEM Drop In Tables'!AF24&lt;&gt;"",'HEM Drop In Tables'!AF24,"")</f>
        <v/>
      </c>
      <c r="AV203" s="190" t="str">
        <f>IF('HEM Drop In Tables'!AG24&lt;&gt;"",'HEM Drop In Tables'!AG24,"")</f>
        <v/>
      </c>
      <c r="AW203" s="190" t="str">
        <f>IF('HEM Drop In Tables'!AH24&lt;&gt;"",'HEM Drop In Tables'!AH24,"")</f>
        <v/>
      </c>
      <c r="AX203" s="190" t="str">
        <f>IF('HEM Drop In Tables'!AI24&lt;&gt;"",'HEM Drop In Tables'!AI24,"")</f>
        <v/>
      </c>
      <c r="AY203" s="190" t="str">
        <f>IF('HEM Drop In Tables'!AJ24&lt;&gt;"",'HEM Drop In Tables'!AJ24,"")</f>
        <v/>
      </c>
      <c r="AZ203" s="190" t="str">
        <f>IF('HEM Drop In Tables'!AK24&lt;&gt;"",'HEM Drop In Tables'!AK24,"")</f>
        <v/>
      </c>
      <c r="BA203" s="190" t="str">
        <f>IF('HEM Drop In Tables'!AL24&lt;&gt;"",'HEM Drop In Tables'!AL24,"")</f>
        <v/>
      </c>
      <c r="BB203" s="190" t="str">
        <f>IF('HEM Drop In Tables'!AM24&lt;&gt;"",'HEM Drop In Tables'!AM24,"")</f>
        <v/>
      </c>
      <c r="BC203" s="190" t="str">
        <f>IF('HEM Drop In Tables'!AN24&lt;&gt;"",'HEM Drop In Tables'!AN24,"")</f>
        <v/>
      </c>
      <c r="BD203" s="190" t="str">
        <f>IF('HEM Drop In Tables'!AO24&lt;&gt;"",'HEM Drop In Tables'!AO24,"")</f>
        <v/>
      </c>
      <c r="BF203" t="s">
        <v>195</v>
      </c>
      <c r="BG203" s="220">
        <f>MAX(AQ209-AQ208,0)</f>
        <v>0</v>
      </c>
      <c r="BH203" s="220">
        <f t="shared" ref="BH203:BT203" si="48">MAX(AR209-AR208,0)</f>
        <v>0</v>
      </c>
      <c r="BI203" s="220">
        <f t="shared" si="48"/>
        <v>0</v>
      </c>
      <c r="BJ203" s="220">
        <f t="shared" si="48"/>
        <v>82.20219732554483</v>
      </c>
      <c r="BK203" s="220">
        <f t="shared" si="48"/>
        <v>82.582675137235583</v>
      </c>
      <c r="BL203" s="220">
        <f t="shared" si="48"/>
        <v>83.150868970296074</v>
      </c>
      <c r="BM203" s="220">
        <f t="shared" si="48"/>
        <v>83.962906484409245</v>
      </c>
      <c r="BN203" s="220">
        <f t="shared" si="48"/>
        <v>84.661825837481274</v>
      </c>
      <c r="BO203" s="220">
        <f t="shared" si="48"/>
        <v>85.544757954443185</v>
      </c>
      <c r="BP203" s="220">
        <f t="shared" si="48"/>
        <v>85.993764286948135</v>
      </c>
      <c r="BQ203" s="220">
        <f t="shared" si="48"/>
        <v>86.436380486495864</v>
      </c>
      <c r="BR203" s="220">
        <f t="shared" si="48"/>
        <v>87.650907395029208</v>
      </c>
      <c r="BS203" s="220">
        <f t="shared" si="48"/>
        <v>88.785759195728815</v>
      </c>
      <c r="BT203" s="220">
        <f t="shared" si="48"/>
        <v>89.439870747672785</v>
      </c>
    </row>
    <row r="204" spans="28:72" hidden="1" x14ac:dyDescent="0.2">
      <c r="AB204" s="190" t="s">
        <v>213</v>
      </c>
      <c r="AC204" s="190" t="s">
        <v>213</v>
      </c>
      <c r="AD204" s="190" t="s">
        <v>182</v>
      </c>
      <c r="AE204" s="190" t="s">
        <v>183</v>
      </c>
      <c r="AF204" s="190">
        <v>1</v>
      </c>
      <c r="AG204" s="190">
        <v>100</v>
      </c>
      <c r="AI204">
        <f t="shared" si="43"/>
        <v>838</v>
      </c>
      <c r="AJ204" t="str">
        <f t="shared" si="44"/>
        <v>Greater Darwin</v>
      </c>
      <c r="AK204" t="s">
        <v>214</v>
      </c>
      <c r="AL204" s="2" t="s">
        <v>163</v>
      </c>
      <c r="AP204" s="190" t="str">
        <f>IF('HEM Drop In Tables'!AA25&lt;&gt;"",'HEM Drop In Tables'!AA25,"")</f>
        <v/>
      </c>
      <c r="AQ204" s="190" t="str">
        <f>IF('HEM Drop In Tables'!AB25&lt;&gt;"",'HEM Drop In Tables'!AB25,"")</f>
        <v/>
      </c>
      <c r="AR204" s="190" t="str">
        <f>IF('HEM Drop In Tables'!AC25&lt;&gt;"",'HEM Drop In Tables'!AC25,"")</f>
        <v/>
      </c>
      <c r="AS204" s="190" t="str">
        <f>IF('HEM Drop In Tables'!AD25&lt;&gt;"",'HEM Drop In Tables'!AD25,"")</f>
        <v/>
      </c>
      <c r="AT204" s="190" t="str">
        <f>IF('HEM Drop In Tables'!AE25&lt;&gt;"",'HEM Drop In Tables'!AE25,"")</f>
        <v/>
      </c>
      <c r="AU204" s="190" t="str">
        <f>IF('HEM Drop In Tables'!AF25&lt;&gt;"",'HEM Drop In Tables'!AF25,"")</f>
        <v/>
      </c>
      <c r="AV204" s="190" t="str">
        <f>IF('HEM Drop In Tables'!AG25&lt;&gt;"",'HEM Drop In Tables'!AG25,"")</f>
        <v/>
      </c>
      <c r="AW204" s="190" t="str">
        <f>IF('HEM Drop In Tables'!AH25&lt;&gt;"",'HEM Drop In Tables'!AH25,"")</f>
        <v/>
      </c>
      <c r="AX204" s="190" t="str">
        <f>IF('HEM Drop In Tables'!AI25&lt;&gt;"",'HEM Drop In Tables'!AI25,"")</f>
        <v/>
      </c>
      <c r="AY204" s="190" t="str">
        <f>IF('HEM Drop In Tables'!AJ25&lt;&gt;"",'HEM Drop In Tables'!AJ25,"")</f>
        <v/>
      </c>
      <c r="AZ204" s="190" t="str">
        <f>IF('HEM Drop In Tables'!AK25&lt;&gt;"",'HEM Drop In Tables'!AK25,"")</f>
        <v/>
      </c>
      <c r="BA204" s="190" t="str">
        <f>IF('HEM Drop In Tables'!AL25&lt;&gt;"",'HEM Drop In Tables'!AL25,"")</f>
        <v/>
      </c>
      <c r="BB204" s="190" t="str">
        <f>IF('HEM Drop In Tables'!AM25&lt;&gt;"",'HEM Drop In Tables'!AM25,"")</f>
        <v/>
      </c>
      <c r="BC204" s="190" t="str">
        <f>IF('HEM Drop In Tables'!AN25&lt;&gt;"",'HEM Drop In Tables'!AN25,"")</f>
        <v/>
      </c>
      <c r="BD204" s="190" t="str">
        <f>IF('HEM Drop In Tables'!AO25&lt;&gt;"",'HEM Drop In Tables'!AO25,"")</f>
        <v/>
      </c>
      <c r="BG204" s="220"/>
      <c r="BH204" s="220"/>
      <c r="BI204" s="220"/>
      <c r="BJ204" s="220"/>
      <c r="BK204" s="220"/>
      <c r="BL204" s="220"/>
      <c r="BM204" s="220"/>
      <c r="BN204" s="220"/>
      <c r="BO204" s="220"/>
      <c r="BP204" s="220"/>
      <c r="BQ204" s="220"/>
      <c r="BR204" s="220"/>
      <c r="BS204" s="220"/>
      <c r="BT204" s="220"/>
    </row>
    <row r="205" spans="28:72" ht="28.5" hidden="1" x14ac:dyDescent="0.45">
      <c r="AB205" s="190" t="s">
        <v>215</v>
      </c>
      <c r="AC205" s="190" t="s">
        <v>215</v>
      </c>
      <c r="AD205" s="190" t="s">
        <v>196</v>
      </c>
      <c r="AE205" s="190" t="s">
        <v>187</v>
      </c>
      <c r="AF205" s="190">
        <v>0.99731700000000001</v>
      </c>
      <c r="AG205" s="190">
        <v>99.731700000000004</v>
      </c>
      <c r="AI205">
        <f t="shared" si="43"/>
        <v>840</v>
      </c>
      <c r="AJ205" t="str">
        <f t="shared" si="44"/>
        <v>Rest of NT</v>
      </c>
      <c r="AK205" t="s">
        <v>216</v>
      </c>
      <c r="AL205" s="2" t="s">
        <v>165</v>
      </c>
      <c r="AP205" s="216" t="str">
        <f>IF('HEM Drop In Tables'!AA26&lt;&gt;"",'HEM Drop In Tables'!AA26,"")</f>
        <v>Sydney</v>
      </c>
      <c r="AQ205" s="190"/>
      <c r="AR205" s="190"/>
      <c r="AS205" s="190"/>
      <c r="AT205" s="190"/>
      <c r="AU205" s="190"/>
      <c r="AV205" s="190"/>
      <c r="AW205" s="190"/>
      <c r="AX205" s="190"/>
      <c r="AY205" s="190"/>
      <c r="AZ205" s="190"/>
      <c r="BA205" s="190"/>
      <c r="BB205" s="190"/>
      <c r="BC205" s="190"/>
      <c r="BD205" s="190"/>
      <c r="BF205" t="s">
        <v>200</v>
      </c>
      <c r="BG205" s="220"/>
      <c r="BH205" s="220"/>
      <c r="BI205" s="220"/>
      <c r="BJ205" s="220"/>
      <c r="BK205" s="220"/>
      <c r="BL205" s="220"/>
      <c r="BM205" s="220"/>
      <c r="BN205" s="220"/>
      <c r="BO205" s="220"/>
      <c r="BP205" s="220"/>
      <c r="BQ205" s="220"/>
      <c r="BR205" s="220"/>
      <c r="BS205" s="220"/>
      <c r="BT205" s="220"/>
    </row>
    <row r="206" spans="28:72" hidden="1" x14ac:dyDescent="0.2">
      <c r="AB206" s="190" t="s">
        <v>217</v>
      </c>
      <c r="AC206" s="190" t="s">
        <v>217</v>
      </c>
      <c r="AD206" s="190" t="s">
        <v>182</v>
      </c>
      <c r="AE206" s="190" t="s">
        <v>183</v>
      </c>
      <c r="AF206" s="190">
        <v>1</v>
      </c>
      <c r="AG206" s="190">
        <v>100</v>
      </c>
      <c r="AI206">
        <f t="shared" si="43"/>
        <v>841</v>
      </c>
      <c r="AJ206" t="str">
        <f t="shared" si="44"/>
        <v>Greater Darwin</v>
      </c>
      <c r="AK206" t="s">
        <v>218</v>
      </c>
      <c r="AL206" s="2" t="s">
        <v>166</v>
      </c>
      <c r="AP206" s="190" t="str">
        <f>IF('HEM Drop In Tables'!AA27&lt;&gt;"",'HEM Drop In Tables'!AA27,"")</f>
        <v>Couple</v>
      </c>
      <c r="AQ206" s="219">
        <f>IF('HEM Drop In Tables'!AB27&lt;&gt;"",'HEM Drop In Tables'!AB27,"")</f>
        <v>0</v>
      </c>
      <c r="AR206" s="219">
        <f>IF('HEM Drop In Tables'!AC27&lt;&gt;"",'HEM Drop In Tables'!AC27,"")</f>
        <v>554.20000421617794</v>
      </c>
      <c r="AS206" s="219">
        <f>IF('HEM Drop In Tables'!AD27&lt;&gt;"",'HEM Drop In Tables'!AD27,"")</f>
        <v>571.17524895322708</v>
      </c>
      <c r="AT206" s="219">
        <f>IF('HEM Drop In Tables'!AE27&lt;&gt;"",'HEM Drop In Tables'!AE27,"")</f>
        <v>591.43941395484649</v>
      </c>
      <c r="AU206" s="219">
        <f>IF('HEM Drop In Tables'!AF27&lt;&gt;"",'HEM Drop In Tables'!AF27,"")</f>
        <v>629.52750728041428</v>
      </c>
      <c r="AV206" s="219">
        <f>IF('HEM Drop In Tables'!AG27&lt;&gt;"",'HEM Drop In Tables'!AG27,"")</f>
        <v>686.39690583205663</v>
      </c>
      <c r="AW206" s="219">
        <f>IF('HEM Drop In Tables'!AH27&lt;&gt;"",'HEM Drop In Tables'!AH27,"")</f>
        <v>767.66736492726943</v>
      </c>
      <c r="AX206" s="219">
        <f>IF('HEM Drop In Tables'!AI27&lt;&gt;"",'HEM Drop In Tables'!AI27,"")</f>
        <v>837.62496195759729</v>
      </c>
      <c r="AY206" s="219">
        <f>IF('HEM Drop In Tables'!AJ27&lt;&gt;"",'HEM Drop In Tables'!AJ27,"")</f>
        <v>926.00434653974435</v>
      </c>
      <c r="AZ206" s="219">
        <f>IF('HEM Drop In Tables'!AK27&lt;&gt;"",'HEM Drop In Tables'!AK27,"")</f>
        <v>970.93854572552527</v>
      </c>
      <c r="BA206" s="219">
        <f>IF('HEM Drop In Tables'!AL27&lt;&gt;"",'HEM Drop In Tables'!AL27,"")</f>
        <v>1015.2479975182013</v>
      </c>
      <c r="BB206" s="219">
        <f>IF('HEM Drop In Tables'!AM27&lt;&gt;"",'HEM Drop In Tables'!AM27,"")</f>
        <v>1136.8041400129757</v>
      </c>
      <c r="BC206" s="219">
        <f>IF('HEM Drop In Tables'!AN27&lt;&gt;"",'HEM Drop In Tables'!AN27,"")</f>
        <v>1250.3928490889045</v>
      </c>
      <c r="BD206" s="219">
        <f>IF('HEM Drop In Tables'!AO27&lt;&gt;"",'HEM Drop In Tables'!AO27,"")</f>
        <v>1315.8637928562637</v>
      </c>
      <c r="BF206" t="s">
        <v>195</v>
      </c>
      <c r="BG206" s="220">
        <f>MAX(AQ214-AQ213,0)</f>
        <v>0</v>
      </c>
      <c r="BH206" s="220">
        <f t="shared" ref="BH206:BT206" si="49">MAX(AR214-AR213,0)</f>
        <v>0</v>
      </c>
      <c r="BI206" s="220">
        <f t="shared" si="49"/>
        <v>108.36629962905022</v>
      </c>
      <c r="BJ206" s="220">
        <f t="shared" si="49"/>
        <v>108.34794342869145</v>
      </c>
      <c r="BK206" s="220">
        <f t="shared" si="49"/>
        <v>108.31347828003004</v>
      </c>
      <c r="BL206" s="220">
        <f t="shared" si="49"/>
        <v>108.26192663118366</v>
      </c>
      <c r="BM206" s="220">
        <f t="shared" si="49"/>
        <v>108.18829895876763</v>
      </c>
      <c r="BN206" s="220">
        <f t="shared" si="49"/>
        <v>108.12492819231352</v>
      </c>
      <c r="BO206" s="220">
        <f t="shared" si="49"/>
        <v>108.04488853873829</v>
      </c>
      <c r="BP206" s="220">
        <f t="shared" si="49"/>
        <v>108.00418510175246</v>
      </c>
      <c r="BQ206" s="220">
        <f t="shared" si="49"/>
        <v>107.96404757264452</v>
      </c>
      <c r="BR206" s="220">
        <f t="shared" si="49"/>
        <v>107.85393651854565</v>
      </c>
      <c r="BS206" s="220">
        <f t="shared" si="49"/>
        <v>107.75111626042235</v>
      </c>
      <c r="BT206" s="220">
        <f t="shared" si="49"/>
        <v>107.69169935002651</v>
      </c>
    </row>
    <row r="207" spans="28:72" hidden="1" x14ac:dyDescent="0.2">
      <c r="AB207" s="190" t="s">
        <v>219</v>
      </c>
      <c r="AC207" s="190" t="s">
        <v>219</v>
      </c>
      <c r="AD207" s="190" t="s">
        <v>196</v>
      </c>
      <c r="AE207" s="190" t="s">
        <v>187</v>
      </c>
      <c r="AF207" s="190">
        <v>1</v>
      </c>
      <c r="AG207" s="190">
        <v>100</v>
      </c>
      <c r="AI207">
        <f t="shared" si="43"/>
        <v>845</v>
      </c>
      <c r="AJ207" t="str">
        <f t="shared" si="44"/>
        <v>Rest of NT</v>
      </c>
      <c r="AK207" t="s">
        <v>220</v>
      </c>
      <c r="AL207" s="2" t="s">
        <v>166</v>
      </c>
      <c r="AP207" s="190" t="str">
        <f>IF('HEM Drop In Tables'!AA28&lt;&gt;"",'HEM Drop In Tables'!AA28,"")</f>
        <v>Couple with 1 child</v>
      </c>
      <c r="AQ207" s="219">
        <f>IF('HEM Drop In Tables'!AB28&lt;&gt;"",'HEM Drop In Tables'!AB28,"")</f>
        <v>0</v>
      </c>
      <c r="AR207" s="219">
        <f>IF('HEM Drop In Tables'!AC28&lt;&gt;"",'HEM Drop In Tables'!AC28,"")</f>
        <v>0</v>
      </c>
      <c r="AS207" s="219">
        <f>IF('HEM Drop In Tables'!AD28&lt;&gt;"",'HEM Drop In Tables'!AD28,"")</f>
        <v>662.20826728893053</v>
      </c>
      <c r="AT207" s="219">
        <f>IF('HEM Drop In Tables'!AE28&lt;&gt;"",'HEM Drop In Tables'!AE28,"")</f>
        <v>682.58285104850006</v>
      </c>
      <c r="AU207" s="219">
        <f>IF('HEM Drop In Tables'!AF28&lt;&gt;"",'HEM Drop In Tables'!AF28,"")</f>
        <v>720.87848512185417</v>
      </c>
      <c r="AV207" s="219">
        <f>IF('HEM Drop In Tables'!AG28&lt;&gt;"",'HEM Drop In Tables'!AG28,"")</f>
        <v>778.05775387691813</v>
      </c>
      <c r="AW207" s="219">
        <f>IF('HEM Drop In Tables'!AH28&lt;&gt;"",'HEM Drop In Tables'!AH28,"")</f>
        <v>859.77105298802201</v>
      </c>
      <c r="AX207" s="219">
        <f>IF('HEM Drop In Tables'!AI28&lt;&gt;"",'HEM Drop In Tables'!AI28,"")</f>
        <v>930.10984662687792</v>
      </c>
      <c r="AY207" s="219">
        <f>IF('HEM Drop In Tables'!AJ28&lt;&gt;"",'HEM Drop In Tables'!AJ28,"")</f>
        <v>1018.970807522344</v>
      </c>
      <c r="AZ207" s="219">
        <f>IF('HEM Drop In Tables'!AK28&lt;&gt;"",'HEM Drop In Tables'!AK28,"")</f>
        <v>1064.1498516579752</v>
      </c>
      <c r="BA207" s="219">
        <f>IF('HEM Drop In Tables'!AL28&lt;&gt;"",'HEM Drop In Tables'!AL28,"")</f>
        <v>1108.7007441728331</v>
      </c>
      <c r="BB207" s="219">
        <f>IF('HEM Drop In Tables'!AM28&lt;&gt;"",'HEM Drop In Tables'!AM28,"")</f>
        <v>1230.9192420261641</v>
      </c>
      <c r="BC207" s="219">
        <f>IF('HEM Drop In Tables'!AN28&lt;&gt;"",'HEM Drop In Tables'!AN28,"")</f>
        <v>1345.1269661737804</v>
      </c>
      <c r="BD207" s="219">
        <f>IF('HEM Drop In Tables'!AO28&lt;&gt;"",'HEM Drop In Tables'!AO28,"")</f>
        <v>1410.9545849343706</v>
      </c>
    </row>
    <row r="208" spans="28:72" hidden="1" x14ac:dyDescent="0.2">
      <c r="AB208" s="190" t="s">
        <v>221</v>
      </c>
      <c r="AC208" s="190" t="s">
        <v>221</v>
      </c>
      <c r="AD208" s="190" t="s">
        <v>196</v>
      </c>
      <c r="AE208" s="190" t="s">
        <v>187</v>
      </c>
      <c r="AF208" s="190">
        <v>1</v>
      </c>
      <c r="AG208" s="190">
        <v>100</v>
      </c>
      <c r="AI208">
        <f t="shared" si="43"/>
        <v>846</v>
      </c>
      <c r="AJ208" t="str">
        <f t="shared" si="44"/>
        <v>Rest of NT</v>
      </c>
      <c r="AK208" t="s">
        <v>222</v>
      </c>
      <c r="AL208" s="2" t="s">
        <v>223</v>
      </c>
      <c r="AP208" s="190" t="str">
        <f>IF('HEM Drop In Tables'!AA29&lt;&gt;"",'HEM Drop In Tables'!AA29,"")</f>
        <v>Couple with 2 children</v>
      </c>
      <c r="AQ208" s="219">
        <f>IF('HEM Drop In Tables'!AB29&lt;&gt;"",'HEM Drop In Tables'!AB29,"")</f>
        <v>0</v>
      </c>
      <c r="AR208" s="219">
        <f>IF('HEM Drop In Tables'!AC29&lt;&gt;"",'HEM Drop In Tables'!AC29,"")</f>
        <v>0</v>
      </c>
      <c r="AS208" s="219">
        <f>IF('HEM Drop In Tables'!AD29&lt;&gt;"",'HEM Drop In Tables'!AD29,"")</f>
        <v>734.03167953215768</v>
      </c>
      <c r="AT208" s="219">
        <f>IF('HEM Drop In Tables'!AE29&lt;&gt;"",'HEM Drop In Tables'!AE29,"")</f>
        <v>754.45776554203383</v>
      </c>
      <c r="AU208" s="219">
        <f>IF('HEM Drop In Tables'!AF29&lt;&gt;"",'HEM Drop In Tables'!AF29,"")</f>
        <v>792.85024851076264</v>
      </c>
      <c r="AV208" s="219">
        <f>IF('HEM Drop In Tables'!AG29&lt;&gt;"",'HEM Drop In Tables'!AG29,"")</f>
        <v>850.1740440020136</v>
      </c>
      <c r="AW208" s="219">
        <f>IF('HEM Drop In Tables'!AH29&lt;&gt;"",'HEM Drop In Tables'!AH29,"")</f>
        <v>932.09382131533323</v>
      </c>
      <c r="AX208" s="219">
        <f>IF('HEM Drop In Tables'!AI29&lt;&gt;"",'HEM Drop In Tables'!AI29,"")</f>
        <v>1002.6104337522886</v>
      </c>
      <c r="AY208" s="219">
        <f>IF('HEM Drop In Tables'!AJ29&lt;&gt;"",'HEM Drop In Tables'!AJ29,"")</f>
        <v>1091.6960703036357</v>
      </c>
      <c r="AZ208" s="219">
        <f>IF('HEM Drop In Tables'!AK29&lt;&gt;"",'HEM Drop In Tables'!AK29,"")</f>
        <v>1136.9892424680158</v>
      </c>
      <c r="BA208" s="219">
        <f>IF('HEM Drop In Tables'!AL29&lt;&gt;"",'HEM Drop In Tables'!AL29,"")</f>
        <v>1181.6528235463995</v>
      </c>
      <c r="BB208" s="219">
        <f>IF('HEM Drop In Tables'!AM29&lt;&gt;"",'HEM Drop In Tables'!AM29,"")</f>
        <v>1304.1801874057392</v>
      </c>
      <c r="BC208" s="219">
        <f>IF('HEM Drop In Tables'!AN29&lt;&gt;"",'HEM Drop In Tables'!AN29,"")</f>
        <v>1418.6766023489761</v>
      </c>
      <c r="BD208" s="219">
        <f>IF('HEM Drop In Tables'!AO29&lt;&gt;"",'HEM Drop In Tables'!AO29,"")</f>
        <v>1484.6706181529858</v>
      </c>
    </row>
    <row r="209" spans="28:72" ht="28.5" hidden="1" x14ac:dyDescent="0.45">
      <c r="AB209" s="190" t="s">
        <v>224</v>
      </c>
      <c r="AC209" s="190" t="s">
        <v>224</v>
      </c>
      <c r="AD209" s="190" t="s">
        <v>196</v>
      </c>
      <c r="AE209" s="190" t="s">
        <v>187</v>
      </c>
      <c r="AF209" s="190">
        <v>1</v>
      </c>
      <c r="AG209" s="190">
        <v>100</v>
      </c>
      <c r="AI209">
        <f t="shared" si="43"/>
        <v>847</v>
      </c>
      <c r="AJ209" t="str">
        <f t="shared" si="44"/>
        <v>Rest of NT</v>
      </c>
      <c r="AP209" s="190" t="str">
        <f>IF('HEM Drop In Tables'!AA30&lt;&gt;"",'HEM Drop In Tables'!AA30,"")</f>
        <v>Couple with 3 children</v>
      </c>
      <c r="AQ209" s="219">
        <f>IF('HEM Drop In Tables'!AB30&lt;&gt;"",'HEM Drop In Tables'!AB30,"")</f>
        <v>0</v>
      </c>
      <c r="AR209" s="219">
        <f>IF('HEM Drop In Tables'!AC30&lt;&gt;"",'HEM Drop In Tables'!AC30,"")</f>
        <v>0</v>
      </c>
      <c r="AS209" s="219">
        <f>IF('HEM Drop In Tables'!AD30&lt;&gt;"",'HEM Drop In Tables'!AD30,"")</f>
        <v>0</v>
      </c>
      <c r="AT209" s="219">
        <f>IF('HEM Drop In Tables'!AE30&lt;&gt;"",'HEM Drop In Tables'!AE30,"")</f>
        <v>836.65996286757866</v>
      </c>
      <c r="AU209" s="219">
        <f>IF('HEM Drop In Tables'!AF30&lt;&gt;"",'HEM Drop In Tables'!AF30,"")</f>
        <v>875.43292364799822</v>
      </c>
      <c r="AV209" s="219">
        <f>IF('HEM Drop In Tables'!AG30&lt;&gt;"",'HEM Drop In Tables'!AG30,"")</f>
        <v>933.32491297230968</v>
      </c>
      <c r="AW209" s="219">
        <f>IF('HEM Drop In Tables'!AH30&lt;&gt;"",'HEM Drop In Tables'!AH30,"")</f>
        <v>1016.0567277997425</v>
      </c>
      <c r="AX209" s="219">
        <f>IF('HEM Drop In Tables'!AI30&lt;&gt;"",'HEM Drop In Tables'!AI30,"")</f>
        <v>1087.2722595897699</v>
      </c>
      <c r="AY209" s="219">
        <f>IF('HEM Drop In Tables'!AJ30&lt;&gt;"",'HEM Drop In Tables'!AJ30,"")</f>
        <v>1177.2408282580789</v>
      </c>
      <c r="AZ209" s="219">
        <f>IF('HEM Drop In Tables'!AK30&lt;&gt;"",'HEM Drop In Tables'!AK30,"")</f>
        <v>1222.983006754964</v>
      </c>
      <c r="BA209" s="219">
        <f>IF('HEM Drop In Tables'!AL30&lt;&gt;"",'HEM Drop In Tables'!AL30,"")</f>
        <v>1268.0892040328954</v>
      </c>
      <c r="BB209" s="219">
        <f>IF('HEM Drop In Tables'!AM30&lt;&gt;"",'HEM Drop In Tables'!AM30,"")</f>
        <v>1391.8310948007684</v>
      </c>
      <c r="BC209" s="219">
        <f>IF('HEM Drop In Tables'!AN30&lt;&gt;"",'HEM Drop In Tables'!AN30,"")</f>
        <v>1507.4623615447049</v>
      </c>
      <c r="BD209" s="219">
        <f>IF('HEM Drop In Tables'!AO30&lt;&gt;"",'HEM Drop In Tables'!AO30,"")</f>
        <v>1574.1104889006585</v>
      </c>
      <c r="BF209" s="193" t="s">
        <v>156</v>
      </c>
      <c r="BG209" s="220"/>
      <c r="BH209" s="220"/>
      <c r="BI209" s="220"/>
      <c r="BJ209" s="220"/>
      <c r="BK209" s="220"/>
      <c r="BL209" s="220"/>
      <c r="BM209" s="220"/>
      <c r="BN209" s="220"/>
      <c r="BO209" s="220"/>
      <c r="BP209" s="220"/>
      <c r="BQ209" s="220"/>
      <c r="BR209" s="220"/>
      <c r="BS209" s="220"/>
      <c r="BT209" s="220"/>
    </row>
    <row r="210" spans="28:72" hidden="1" x14ac:dyDescent="0.2">
      <c r="AB210" s="190" t="s">
        <v>225</v>
      </c>
      <c r="AC210" s="190" t="s">
        <v>225</v>
      </c>
      <c r="AD210" s="190" t="s">
        <v>196</v>
      </c>
      <c r="AE210" s="190" t="s">
        <v>187</v>
      </c>
      <c r="AF210" s="190">
        <v>1</v>
      </c>
      <c r="AG210" s="190">
        <v>100</v>
      </c>
      <c r="AI210">
        <f t="shared" si="43"/>
        <v>850</v>
      </c>
      <c r="AJ210" t="str">
        <f t="shared" si="44"/>
        <v>Rest of NT</v>
      </c>
      <c r="AP210" s="190" t="str">
        <f>IF('HEM Drop In Tables'!AA31&lt;&gt;"",'HEM Drop In Tables'!AA31,"")</f>
        <v/>
      </c>
      <c r="AQ210" s="219" t="str">
        <f>IF('HEM Drop In Tables'!AB31&lt;&gt;"",'HEM Drop In Tables'!AB31,"")</f>
        <v/>
      </c>
      <c r="AR210" s="219" t="str">
        <f>IF('HEM Drop In Tables'!AC31&lt;&gt;"",'HEM Drop In Tables'!AC31,"")</f>
        <v/>
      </c>
      <c r="AS210" s="219" t="str">
        <f>IF('HEM Drop In Tables'!AD31&lt;&gt;"",'HEM Drop In Tables'!AD31,"")</f>
        <v/>
      </c>
      <c r="AT210" s="219" t="str">
        <f>IF('HEM Drop In Tables'!AE31&lt;&gt;"",'HEM Drop In Tables'!AE31,"")</f>
        <v/>
      </c>
      <c r="AU210" s="219" t="str">
        <f>IF('HEM Drop In Tables'!AF31&lt;&gt;"",'HEM Drop In Tables'!AF31,"")</f>
        <v/>
      </c>
      <c r="AV210" s="219" t="str">
        <f>IF('HEM Drop In Tables'!AG31&lt;&gt;"",'HEM Drop In Tables'!AG31,"")</f>
        <v/>
      </c>
      <c r="AW210" s="219" t="str">
        <f>IF('HEM Drop In Tables'!AH31&lt;&gt;"",'HEM Drop In Tables'!AH31,"")</f>
        <v/>
      </c>
      <c r="AX210" s="219" t="str">
        <f>IF('HEM Drop In Tables'!AI31&lt;&gt;"",'HEM Drop In Tables'!AI31,"")</f>
        <v/>
      </c>
      <c r="AY210" s="219" t="str">
        <f>IF('HEM Drop In Tables'!AJ31&lt;&gt;"",'HEM Drop In Tables'!AJ31,"")</f>
        <v/>
      </c>
      <c r="AZ210" s="219" t="str">
        <f>IF('HEM Drop In Tables'!AK31&lt;&gt;"",'HEM Drop In Tables'!AK31,"")</f>
        <v/>
      </c>
      <c r="BA210" s="219" t="str">
        <f>IF('HEM Drop In Tables'!AL31&lt;&gt;"",'HEM Drop In Tables'!AL31,"")</f>
        <v/>
      </c>
      <c r="BB210" s="219" t="str">
        <f>IF('HEM Drop In Tables'!AM31&lt;&gt;"",'HEM Drop In Tables'!AM31,"")</f>
        <v/>
      </c>
      <c r="BC210" s="219" t="str">
        <f>IF('HEM Drop In Tables'!AN31&lt;&gt;"",'HEM Drop In Tables'!AN31,"")</f>
        <v/>
      </c>
      <c r="BD210" s="219" t="str">
        <f>IF('HEM Drop In Tables'!AO31&lt;&gt;"",'HEM Drop In Tables'!AO31,"")</f>
        <v/>
      </c>
      <c r="BF210" t="s">
        <v>192</v>
      </c>
      <c r="BG210" s="220"/>
      <c r="BH210" s="220"/>
      <c r="BI210" s="220"/>
      <c r="BJ210" s="220"/>
      <c r="BK210" s="220"/>
      <c r="BL210" s="220"/>
      <c r="BM210" s="220"/>
      <c r="BN210" s="220"/>
      <c r="BO210" s="220"/>
      <c r="BP210" s="220"/>
      <c r="BQ210" s="220"/>
      <c r="BR210" s="220"/>
      <c r="BS210" s="220"/>
      <c r="BT210" s="220"/>
    </row>
    <row r="211" spans="28:72" hidden="1" x14ac:dyDescent="0.2">
      <c r="AB211" s="190" t="s">
        <v>226</v>
      </c>
      <c r="AC211" s="190" t="s">
        <v>226</v>
      </c>
      <c r="AD211" s="190" t="s">
        <v>227</v>
      </c>
      <c r="AE211" s="190" t="s">
        <v>189</v>
      </c>
      <c r="AF211" s="190">
        <v>1.1770999999999999E-3</v>
      </c>
      <c r="AG211" s="190">
        <v>0.11770899999999999</v>
      </c>
      <c r="AI211">
        <f t="shared" si="43"/>
        <v>852</v>
      </c>
      <c r="AJ211" t="str">
        <f t="shared" si="44"/>
        <v>Rest of WA</v>
      </c>
      <c r="AP211" s="190" t="str">
        <f>IF('HEM Drop In Tables'!AA32&lt;&gt;"",'HEM Drop In Tables'!AA32,"")</f>
        <v>Single person</v>
      </c>
      <c r="AQ211" s="219">
        <f>IF('HEM Drop In Tables'!AB32&lt;&gt;"",'HEM Drop In Tables'!AB32,"")</f>
        <v>279.19100872244042</v>
      </c>
      <c r="AR211" s="219">
        <f>IF('HEM Drop In Tables'!AC32&lt;&gt;"",'HEM Drop In Tables'!AC32,"")</f>
        <v>291.36639158991636</v>
      </c>
      <c r="AS211" s="219">
        <f>IF('HEM Drop In Tables'!AD32&lt;&gt;"",'HEM Drop In Tables'!AD32,"")</f>
        <v>308.24255149804389</v>
      </c>
      <c r="AT211" s="219">
        <f>IF('HEM Drop In Tables'!AE32&lt;&gt;"",'HEM Drop In Tables'!AE32,"")</f>
        <v>328.3884396386062</v>
      </c>
      <c r="AU211" s="219">
        <f>IF('HEM Drop In Tables'!AF32&lt;&gt;"",'HEM Drop In Tables'!AF32,"")</f>
        <v>366.25424515583882</v>
      </c>
      <c r="AV211" s="219">
        <f>IF('HEM Drop In Tables'!AG32&lt;&gt;"",'HEM Drop In Tables'!AG32,"")</f>
        <v>422.79170211162204</v>
      </c>
      <c r="AW211" s="219">
        <f>IF('HEM Drop In Tables'!AH32&lt;&gt;"",'HEM Drop In Tables'!AH32,"")</f>
        <v>503.58776929028284</v>
      </c>
      <c r="AX211" s="219">
        <f>IF('HEM Drop In Tables'!AI32&lt;&gt;"",'HEM Drop In Tables'!AI32,"")</f>
        <v>573.13708705567706</v>
      </c>
      <c r="AY211" s="219">
        <f>IF('HEM Drop In Tables'!AJ32&lt;&gt;"",'HEM Drop In Tables'!AJ32,"")</f>
        <v>661.00060499211259</v>
      </c>
      <c r="AZ211" s="219">
        <f>IF('HEM Drop In Tables'!AK32&lt;&gt;"",'HEM Drop In Tables'!AK32,"")</f>
        <v>705.67249791916663</v>
      </c>
      <c r="BA211" s="219">
        <f>IF('HEM Drop In Tables'!AL32&lt;&gt;"",'HEM Drop In Tables'!AL32,"")</f>
        <v>749.7233813986752</v>
      </c>
      <c r="BB211" s="219">
        <f>IF('HEM Drop In Tables'!AM32&lt;&gt;"",'HEM Drop In Tables'!AM32,"")</f>
        <v>870.56997623203233</v>
      </c>
      <c r="BC211" s="219">
        <f>IF('HEM Drop In Tables'!AN32&lt;&gt;"",'HEM Drop In Tables'!AN32,"")</f>
        <v>983.49573301330884</v>
      </c>
      <c r="BD211" s="219">
        <f>IF('HEM Drop In Tables'!AO32&lt;&gt;"",'HEM Drop In Tables'!AO32,"")</f>
        <v>1048.584575843144</v>
      </c>
      <c r="BF211" t="s">
        <v>195</v>
      </c>
      <c r="BG211" s="220">
        <f>MAX(AQ221-AQ220,0)</f>
        <v>0</v>
      </c>
      <c r="BH211" s="220">
        <f t="shared" ref="BH211:BT211" si="50">MAX(AR221-AR220,0)</f>
        <v>0</v>
      </c>
      <c r="BI211" s="220">
        <f t="shared" si="50"/>
        <v>0</v>
      </c>
      <c r="BJ211" s="220">
        <f t="shared" si="50"/>
        <v>82.495701275411307</v>
      </c>
      <c r="BK211" s="220">
        <f t="shared" si="50"/>
        <v>82.876151270117475</v>
      </c>
      <c r="BL211" s="220">
        <f t="shared" si="50"/>
        <v>83.444326558521425</v>
      </c>
      <c r="BM211" s="220">
        <f t="shared" si="50"/>
        <v>84.256364072634824</v>
      </c>
      <c r="BN211" s="220">
        <f t="shared" si="50"/>
        <v>84.955301970363053</v>
      </c>
      <c r="BO211" s="220">
        <f t="shared" si="50"/>
        <v>85.838215358859998</v>
      </c>
      <c r="BP211" s="220">
        <f t="shared" si="50"/>
        <v>86.287221691364721</v>
      </c>
      <c r="BQ211" s="220">
        <f t="shared" si="50"/>
        <v>86.729856803186067</v>
      </c>
      <c r="BR211" s="220">
        <f t="shared" si="50"/>
        <v>87.944346254789707</v>
      </c>
      <c r="BS211" s="220">
        <f t="shared" si="50"/>
        <v>89.079198055489087</v>
      </c>
      <c r="BT211" s="220">
        <f t="shared" si="50"/>
        <v>89.73334706436367</v>
      </c>
    </row>
    <row r="212" spans="28:72" hidden="1" x14ac:dyDescent="0.2">
      <c r="AB212" s="190" t="s">
        <v>226</v>
      </c>
      <c r="AC212" s="190" t="s">
        <v>226</v>
      </c>
      <c r="AD212" s="190" t="s">
        <v>196</v>
      </c>
      <c r="AE212" s="190" t="s">
        <v>187</v>
      </c>
      <c r="AF212" s="190">
        <v>0.99881900000000001</v>
      </c>
      <c r="AG212" s="190">
        <v>99.881900000000002</v>
      </c>
      <c r="AI212">
        <f t="shared" si="43"/>
        <v>852</v>
      </c>
      <c r="AJ212" t="str">
        <f t="shared" si="44"/>
        <v>Rest of NT</v>
      </c>
      <c r="AP212" s="190" t="str">
        <f>IF('HEM Drop In Tables'!AA33&lt;&gt;"",'HEM Drop In Tables'!AA33,"")</f>
        <v>Single parent with 1 child</v>
      </c>
      <c r="AQ212" s="219">
        <f>IF('HEM Drop In Tables'!AB33&lt;&gt;"",'HEM Drop In Tables'!AB33,"")</f>
        <v>0</v>
      </c>
      <c r="AR212" s="219">
        <f>IF('HEM Drop In Tables'!AC33&lt;&gt;"",'HEM Drop In Tables'!AC33,"")</f>
        <v>397.47012707476517</v>
      </c>
      <c r="AS212" s="219">
        <f>IF('HEM Drop In Tables'!AD33&lt;&gt;"",'HEM Drop In Tables'!AD33,"")</f>
        <v>414.45138447228891</v>
      </c>
      <c r="AT212" s="219">
        <f>IF('HEM Drop In Tables'!AE33&lt;&gt;"",'HEM Drop In Tables'!AE33,"")</f>
        <v>434.72268313573909</v>
      </c>
      <c r="AU212" s="219">
        <f>IF('HEM Drop In Tables'!AF33&lt;&gt;"",'HEM Drop In Tables'!AF33,"")</f>
        <v>472.82418474028327</v>
      </c>
      <c r="AV212" s="219">
        <f>IF('HEM Drop In Tables'!AG33&lt;&gt;"",'HEM Drop In Tables'!AG33,"")</f>
        <v>529.7135940145796</v>
      </c>
      <c r="AW212" s="219">
        <f>IF('HEM Drop In Tables'!AH33&lt;&gt;"",'HEM Drop In Tables'!AH33,"")</f>
        <v>611.0126722235874</v>
      </c>
      <c r="AX212" s="219">
        <f>IF('HEM Drop In Tables'!AI33&lt;&gt;"",'HEM Drop In Tables'!AI33,"")</f>
        <v>680.99489666094973</v>
      </c>
      <c r="AY212" s="219">
        <f>IF('HEM Drop In Tables'!AJ33&lt;&gt;"",'HEM Drop In Tables'!AJ33,"")</f>
        <v>769.40537532953545</v>
      </c>
      <c r="AZ212" s="219">
        <f>IF('HEM Drop In Tables'!AK33&lt;&gt;"",'HEM Drop In Tables'!AK33,"")</f>
        <v>814.35539285185291</v>
      </c>
      <c r="BA212" s="219">
        <f>IF('HEM Drop In Tables'!AL33&lt;&gt;"",'HEM Drop In Tables'!AL33,"")</f>
        <v>858.68046145327605</v>
      </c>
      <c r="BB212" s="219">
        <f>IF('HEM Drop In Tables'!AM33&lt;&gt;"",'HEM Drop In Tables'!AM33,"")</f>
        <v>980.27937735962166</v>
      </c>
      <c r="BC212" s="219">
        <f>IF('HEM Drop In Tables'!AN33&lt;&gt;"",'HEM Drop In Tables'!AN33,"")</f>
        <v>1093.9080734489942</v>
      </c>
      <c r="BD212" s="219">
        <f>IF('HEM Drop In Tables'!AO33&lt;&gt;"",'HEM Drop In Tables'!AO33,"")</f>
        <v>1159.4021019800753</v>
      </c>
      <c r="BG212" s="220"/>
      <c r="BH212" s="220"/>
      <c r="BI212" s="220"/>
      <c r="BJ212" s="220"/>
      <c r="BK212" s="220"/>
      <c r="BL212" s="220"/>
      <c r="BM212" s="220"/>
      <c r="BN212" s="220"/>
      <c r="BO212" s="220"/>
      <c r="BP212" s="220"/>
      <c r="BQ212" s="220"/>
      <c r="BR212" s="220"/>
      <c r="BS212" s="220"/>
      <c r="BT212" s="220"/>
    </row>
    <row r="213" spans="28:72" hidden="1" x14ac:dyDescent="0.2">
      <c r="AB213" s="190" t="s">
        <v>228</v>
      </c>
      <c r="AC213" s="190" t="s">
        <v>228</v>
      </c>
      <c r="AD213" s="190" t="s">
        <v>196</v>
      </c>
      <c r="AE213" s="190" t="s">
        <v>187</v>
      </c>
      <c r="AF213" s="190">
        <v>1</v>
      </c>
      <c r="AG213" s="190">
        <v>100</v>
      </c>
      <c r="AI213">
        <f t="shared" si="43"/>
        <v>853</v>
      </c>
      <c r="AJ213" t="str">
        <f t="shared" si="44"/>
        <v>Rest of NT</v>
      </c>
      <c r="AP213" s="190" t="str">
        <f>IF('HEM Drop In Tables'!AA34&lt;&gt;"",'HEM Drop In Tables'!AA34,"")</f>
        <v>Single parent with 2 children</v>
      </c>
      <c r="AQ213" s="219">
        <f>IF('HEM Drop In Tables'!AB34&lt;&gt;"",'HEM Drop In Tables'!AB34,"")</f>
        <v>0</v>
      </c>
      <c r="AR213" s="219">
        <f>IF('HEM Drop In Tables'!AC34&lt;&gt;"",'HEM Drop In Tables'!AC34,"")</f>
        <v>505.8518404591818</v>
      </c>
      <c r="AS213" s="219">
        <f>IF('HEM Drop In Tables'!AD34&lt;&gt;"",'HEM Drop In Tables'!AD34,"")</f>
        <v>522.81768410133918</v>
      </c>
      <c r="AT213" s="219">
        <f>IF('HEM Drop In Tables'!AE34&lt;&gt;"",'HEM Drop In Tables'!AE34,"")</f>
        <v>543.07062656443054</v>
      </c>
      <c r="AU213" s="219">
        <f>IF('HEM Drop In Tables'!AF34&lt;&gt;"",'HEM Drop In Tables'!AF34,"")</f>
        <v>581.13766302031331</v>
      </c>
      <c r="AV213" s="219">
        <f>IF('HEM Drop In Tables'!AG34&lt;&gt;"",'HEM Drop In Tables'!AG34,"")</f>
        <v>637.97552064576325</v>
      </c>
      <c r="AW213" s="219">
        <f>IF('HEM Drop In Tables'!AH34&lt;&gt;"",'HEM Drop In Tables'!AH34,"")</f>
        <v>719.20097118235503</v>
      </c>
      <c r="AX213" s="219">
        <f>IF('HEM Drop In Tables'!AI34&lt;&gt;"",'HEM Drop In Tables'!AI34,"")</f>
        <v>789.11982485326325</v>
      </c>
      <c r="AY213" s="219">
        <f>IF('HEM Drop In Tables'!AJ34&lt;&gt;"",'HEM Drop In Tables'!AJ34,"")</f>
        <v>877.45026386827374</v>
      </c>
      <c r="AZ213" s="219">
        <f>IF('HEM Drop In Tables'!AK34&lt;&gt;"",'HEM Drop In Tables'!AK34,"")</f>
        <v>922.35957795360537</v>
      </c>
      <c r="BA213" s="219">
        <f>IF('HEM Drop In Tables'!AL34&lt;&gt;"",'HEM Drop In Tables'!AL34,"")</f>
        <v>966.64450902592046</v>
      </c>
      <c r="BB213" s="219">
        <f>IF('HEM Drop In Tables'!AM34&lt;&gt;"",'HEM Drop In Tables'!AM34,"")</f>
        <v>1088.1333138781674</v>
      </c>
      <c r="BC213" s="219">
        <f>IF('HEM Drop In Tables'!AN34&lt;&gt;"",'HEM Drop In Tables'!AN34,"")</f>
        <v>1201.6591897094165</v>
      </c>
      <c r="BD213" s="219">
        <f>IF('HEM Drop In Tables'!AO34&lt;&gt;"",'HEM Drop In Tables'!AO34,"")</f>
        <v>1267.0938013301018</v>
      </c>
      <c r="BF213" t="s">
        <v>200</v>
      </c>
      <c r="BG213" s="220"/>
      <c r="BH213" s="220"/>
      <c r="BI213" s="220"/>
      <c r="BJ213" s="220"/>
      <c r="BK213" s="220"/>
      <c r="BL213" s="220"/>
      <c r="BM213" s="220"/>
      <c r="BN213" s="220"/>
      <c r="BO213" s="220"/>
      <c r="BP213" s="220"/>
      <c r="BQ213" s="220"/>
      <c r="BR213" s="220"/>
      <c r="BS213" s="220"/>
      <c r="BT213" s="220"/>
    </row>
    <row r="214" spans="28:72" hidden="1" x14ac:dyDescent="0.2">
      <c r="AB214" s="190" t="s">
        <v>229</v>
      </c>
      <c r="AC214" s="190" t="s">
        <v>229</v>
      </c>
      <c r="AD214" s="190" t="s">
        <v>196</v>
      </c>
      <c r="AE214" s="190" t="s">
        <v>187</v>
      </c>
      <c r="AF214" s="190">
        <v>1</v>
      </c>
      <c r="AG214" s="190">
        <v>100</v>
      </c>
      <c r="AI214">
        <f t="shared" si="43"/>
        <v>854</v>
      </c>
      <c r="AJ214" t="str">
        <f t="shared" si="44"/>
        <v>Rest of NT</v>
      </c>
      <c r="AP214" s="190" t="str">
        <f>IF('HEM Drop In Tables'!AA35&lt;&gt;"",'HEM Drop In Tables'!AA35,"")</f>
        <v>Single parent with 3 children</v>
      </c>
      <c r="AQ214" s="219">
        <f>IF('HEM Drop In Tables'!AB35&lt;&gt;"",'HEM Drop In Tables'!AB35,"")</f>
        <v>0</v>
      </c>
      <c r="AR214" s="219">
        <f>IF('HEM Drop In Tables'!AC35&lt;&gt;"",'HEM Drop In Tables'!AC35,"")</f>
        <v>0</v>
      </c>
      <c r="AS214" s="219">
        <f>IF('HEM Drop In Tables'!AD35&lt;&gt;"",'HEM Drop In Tables'!AD35,"")</f>
        <v>631.1839837303894</v>
      </c>
      <c r="AT214" s="219">
        <f>IF('HEM Drop In Tables'!AE35&lt;&gt;"",'HEM Drop In Tables'!AE35,"")</f>
        <v>651.41856999312199</v>
      </c>
      <c r="AU214" s="219">
        <f>IF('HEM Drop In Tables'!AF35&lt;&gt;"",'HEM Drop In Tables'!AF35,"")</f>
        <v>689.45114130034335</v>
      </c>
      <c r="AV214" s="219">
        <f>IF('HEM Drop In Tables'!AG35&lt;&gt;"",'HEM Drop In Tables'!AG35,"")</f>
        <v>746.23744727694691</v>
      </c>
      <c r="AW214" s="219">
        <f>IF('HEM Drop In Tables'!AH35&lt;&gt;"",'HEM Drop In Tables'!AH35,"")</f>
        <v>827.38927014112267</v>
      </c>
      <c r="AX214" s="219">
        <f>IF('HEM Drop In Tables'!AI35&lt;&gt;"",'HEM Drop In Tables'!AI35,"")</f>
        <v>897.24475304557677</v>
      </c>
      <c r="AY214" s="219">
        <f>IF('HEM Drop In Tables'!AJ35&lt;&gt;"",'HEM Drop In Tables'!AJ35,"")</f>
        <v>985.49515240701203</v>
      </c>
      <c r="AZ214" s="219">
        <f>IF('HEM Drop In Tables'!AK35&lt;&gt;"",'HEM Drop In Tables'!AK35,"")</f>
        <v>1030.3637630553578</v>
      </c>
      <c r="BA214" s="219">
        <f>IF('HEM Drop In Tables'!AL35&lt;&gt;"",'HEM Drop In Tables'!AL35,"")</f>
        <v>1074.608556598565</v>
      </c>
      <c r="BB214" s="219">
        <f>IF('HEM Drop In Tables'!AM35&lt;&gt;"",'HEM Drop In Tables'!AM35,"")</f>
        <v>1195.9872503967131</v>
      </c>
      <c r="BC214" s="219">
        <f>IF('HEM Drop In Tables'!AN35&lt;&gt;"",'HEM Drop In Tables'!AN35,"")</f>
        <v>1309.4103059698389</v>
      </c>
      <c r="BD214" s="219">
        <f>IF('HEM Drop In Tables'!AO35&lt;&gt;"",'HEM Drop In Tables'!AO35,"")</f>
        <v>1374.7855006801283</v>
      </c>
      <c r="BF214" t="s">
        <v>195</v>
      </c>
      <c r="BG214" s="220">
        <f>MAX(AQ226-AQ225,0)</f>
        <v>0</v>
      </c>
      <c r="BH214" s="220">
        <f t="shared" ref="BH214:BT214" si="51">MAX(AR226-AR225,0)</f>
        <v>0</v>
      </c>
      <c r="BI214" s="220">
        <f t="shared" si="51"/>
        <v>108.33973696159796</v>
      </c>
      <c r="BJ214" s="220">
        <f t="shared" si="51"/>
        <v>108.32138076123908</v>
      </c>
      <c r="BK214" s="220">
        <f t="shared" si="51"/>
        <v>108.28686960226173</v>
      </c>
      <c r="BL214" s="220">
        <f t="shared" si="51"/>
        <v>108.23530875968481</v>
      </c>
      <c r="BM214" s="220">
        <f t="shared" si="51"/>
        <v>108.16170867679284</v>
      </c>
      <c r="BN214" s="220">
        <f t="shared" si="51"/>
        <v>108.09833791033873</v>
      </c>
      <c r="BO214" s="220">
        <f t="shared" si="51"/>
        <v>108.01826146517635</v>
      </c>
      <c r="BP214" s="220">
        <f t="shared" si="51"/>
        <v>107.97755802819029</v>
      </c>
      <c r="BQ214" s="220">
        <f t="shared" si="51"/>
        <v>107.937438903209</v>
      </c>
      <c r="BR214" s="220">
        <f t="shared" si="51"/>
        <v>107.82732783244455</v>
      </c>
      <c r="BS214" s="220">
        <f t="shared" si="51"/>
        <v>107.72447079939934</v>
      </c>
      <c r="BT214" s="220">
        <f t="shared" si="51"/>
        <v>107.66512747217803</v>
      </c>
    </row>
    <row r="215" spans="28:72" hidden="1" x14ac:dyDescent="0.2">
      <c r="AB215" s="190" t="s">
        <v>230</v>
      </c>
      <c r="AC215" s="190" t="s">
        <v>230</v>
      </c>
      <c r="AD215" s="190" t="s">
        <v>196</v>
      </c>
      <c r="AE215" s="190" t="s">
        <v>187</v>
      </c>
      <c r="AF215" s="190">
        <v>1</v>
      </c>
      <c r="AG215" s="190">
        <v>100</v>
      </c>
      <c r="AI215">
        <f t="shared" si="43"/>
        <v>860</v>
      </c>
      <c r="AJ215" t="str">
        <f t="shared" si="44"/>
        <v>Rest of NT</v>
      </c>
      <c r="AP215" s="190" t="str">
        <f>IF('HEM Drop In Tables'!AA36&lt;&gt;"",'HEM Drop In Tables'!AA36,"")</f>
        <v/>
      </c>
      <c r="AQ215" s="219" t="str">
        <f>IF('HEM Drop In Tables'!AB36&lt;&gt;"",'HEM Drop In Tables'!AB36,"")</f>
        <v/>
      </c>
      <c r="AR215" s="219" t="str">
        <f>IF('HEM Drop In Tables'!AC36&lt;&gt;"",'HEM Drop In Tables'!AC36,"")</f>
        <v/>
      </c>
      <c r="AS215" s="219" t="str">
        <f>IF('HEM Drop In Tables'!AD36&lt;&gt;"",'HEM Drop In Tables'!AD36,"")</f>
        <v/>
      </c>
      <c r="AT215" s="219" t="str">
        <f>IF('HEM Drop In Tables'!AE36&lt;&gt;"",'HEM Drop In Tables'!AE36,"")</f>
        <v/>
      </c>
      <c r="AU215" s="219" t="str">
        <f>IF('HEM Drop In Tables'!AF36&lt;&gt;"",'HEM Drop In Tables'!AF36,"")</f>
        <v/>
      </c>
      <c r="AV215" s="219" t="str">
        <f>IF('HEM Drop In Tables'!AG36&lt;&gt;"",'HEM Drop In Tables'!AG36,"")</f>
        <v/>
      </c>
      <c r="AW215" s="219" t="str">
        <f>IF('HEM Drop In Tables'!AH36&lt;&gt;"",'HEM Drop In Tables'!AH36,"")</f>
        <v/>
      </c>
      <c r="AX215" s="219" t="str">
        <f>IF('HEM Drop In Tables'!AI36&lt;&gt;"",'HEM Drop In Tables'!AI36,"")</f>
        <v/>
      </c>
      <c r="AY215" s="219" t="str">
        <f>IF('HEM Drop In Tables'!AJ36&lt;&gt;"",'HEM Drop In Tables'!AJ36,"")</f>
        <v/>
      </c>
      <c r="AZ215" s="219" t="str">
        <f>IF('HEM Drop In Tables'!AK36&lt;&gt;"",'HEM Drop In Tables'!AK36,"")</f>
        <v/>
      </c>
      <c r="BA215" s="219" t="str">
        <f>IF('HEM Drop In Tables'!AL36&lt;&gt;"",'HEM Drop In Tables'!AL36,"")</f>
        <v/>
      </c>
      <c r="BB215" s="219" t="str">
        <f>IF('HEM Drop In Tables'!AM36&lt;&gt;"",'HEM Drop In Tables'!AM36,"")</f>
        <v/>
      </c>
      <c r="BC215" s="219" t="str">
        <f>IF('HEM Drop In Tables'!AN36&lt;&gt;"",'HEM Drop In Tables'!AN36,"")</f>
        <v/>
      </c>
      <c r="BD215" s="219" t="str">
        <f>IF('HEM Drop In Tables'!AO36&lt;&gt;"",'HEM Drop In Tables'!AO36,"")</f>
        <v/>
      </c>
    </row>
    <row r="216" spans="28:72" hidden="1" x14ac:dyDescent="0.2">
      <c r="AB216" s="190" t="s">
        <v>231</v>
      </c>
      <c r="AC216" s="190" t="s">
        <v>231</v>
      </c>
      <c r="AD216" s="190" t="s">
        <v>196</v>
      </c>
      <c r="AE216" s="190" t="s">
        <v>187</v>
      </c>
      <c r="AF216" s="190">
        <v>1</v>
      </c>
      <c r="AG216" s="190">
        <v>100</v>
      </c>
      <c r="AI216">
        <f t="shared" si="43"/>
        <v>862</v>
      </c>
      <c r="AJ216" t="str">
        <f t="shared" si="44"/>
        <v>Rest of NT</v>
      </c>
      <c r="AP216" s="190" t="str">
        <f>IF('HEM Drop In Tables'!AA37&lt;&gt;"",'HEM Drop In Tables'!AA37,"")</f>
        <v/>
      </c>
      <c r="AQ216" s="219" t="str">
        <f>IF('HEM Drop In Tables'!AB37&lt;&gt;"",'HEM Drop In Tables'!AB37,"")</f>
        <v/>
      </c>
      <c r="AR216" s="219" t="str">
        <f>IF('HEM Drop In Tables'!AC37&lt;&gt;"",'HEM Drop In Tables'!AC37,"")</f>
        <v/>
      </c>
      <c r="AS216" s="219" t="str">
        <f>IF('HEM Drop In Tables'!AD37&lt;&gt;"",'HEM Drop In Tables'!AD37,"")</f>
        <v/>
      </c>
      <c r="AT216" s="219" t="str">
        <f>IF('HEM Drop In Tables'!AE37&lt;&gt;"",'HEM Drop In Tables'!AE37,"")</f>
        <v/>
      </c>
      <c r="AU216" s="219" t="str">
        <f>IF('HEM Drop In Tables'!AF37&lt;&gt;"",'HEM Drop In Tables'!AF37,"")</f>
        <v/>
      </c>
      <c r="AV216" s="219" t="str">
        <f>IF('HEM Drop In Tables'!AG37&lt;&gt;"",'HEM Drop In Tables'!AG37,"")</f>
        <v/>
      </c>
      <c r="AW216" s="219" t="str">
        <f>IF('HEM Drop In Tables'!AH37&lt;&gt;"",'HEM Drop In Tables'!AH37,"")</f>
        <v/>
      </c>
      <c r="AX216" s="219" t="str">
        <f>IF('HEM Drop In Tables'!AI37&lt;&gt;"",'HEM Drop In Tables'!AI37,"")</f>
        <v/>
      </c>
      <c r="AY216" s="219" t="str">
        <f>IF('HEM Drop In Tables'!AJ37&lt;&gt;"",'HEM Drop In Tables'!AJ37,"")</f>
        <v/>
      </c>
      <c r="AZ216" s="219" t="str">
        <f>IF('HEM Drop In Tables'!AK37&lt;&gt;"",'HEM Drop In Tables'!AK37,"")</f>
        <v/>
      </c>
      <c r="BA216" s="219" t="str">
        <f>IF('HEM Drop In Tables'!AL37&lt;&gt;"",'HEM Drop In Tables'!AL37,"")</f>
        <v/>
      </c>
      <c r="BB216" s="219" t="str">
        <f>IF('HEM Drop In Tables'!AM37&lt;&gt;"",'HEM Drop In Tables'!AM37,"")</f>
        <v/>
      </c>
      <c r="BC216" s="219" t="str">
        <f>IF('HEM Drop In Tables'!AN37&lt;&gt;"",'HEM Drop In Tables'!AN37,"")</f>
        <v/>
      </c>
      <c r="BD216" s="219" t="str">
        <f>IF('HEM Drop In Tables'!AO37&lt;&gt;"",'HEM Drop In Tables'!AO37,"")</f>
        <v/>
      </c>
    </row>
    <row r="217" spans="28:72" ht="28.5" hidden="1" x14ac:dyDescent="0.45">
      <c r="AB217" s="190" t="s">
        <v>232</v>
      </c>
      <c r="AC217" s="190" t="s">
        <v>232</v>
      </c>
      <c r="AD217" s="190" t="s">
        <v>196</v>
      </c>
      <c r="AE217" s="190" t="s">
        <v>187</v>
      </c>
      <c r="AF217" s="190">
        <v>1</v>
      </c>
      <c r="AG217" s="190">
        <v>100</v>
      </c>
      <c r="AI217">
        <f t="shared" si="43"/>
        <v>870</v>
      </c>
      <c r="AJ217" t="str">
        <f t="shared" si="44"/>
        <v>Rest of NT</v>
      </c>
      <c r="AP217" s="216" t="str">
        <f>IF('HEM Drop In Tables'!AA38&lt;&gt;"",'HEM Drop In Tables'!AA38,"")</f>
        <v>Balance of NSW</v>
      </c>
      <c r="AQ217" s="219"/>
      <c r="AR217" s="219"/>
      <c r="AS217" s="219"/>
      <c r="AT217" s="219"/>
      <c r="AU217" s="219"/>
      <c r="AV217" s="219"/>
      <c r="AW217" s="219"/>
      <c r="AX217" s="219"/>
      <c r="AY217" s="219"/>
      <c r="AZ217" s="219"/>
      <c r="BA217" s="219"/>
      <c r="BB217" s="219"/>
      <c r="BC217" s="219"/>
      <c r="BD217" s="219"/>
      <c r="BF217" s="193" t="s">
        <v>157</v>
      </c>
      <c r="BG217" s="220"/>
      <c r="BH217" s="220"/>
      <c r="BI217" s="220"/>
      <c r="BJ217" s="220"/>
      <c r="BK217" s="220"/>
      <c r="BL217" s="220"/>
      <c r="BM217" s="220"/>
      <c r="BN217" s="220"/>
      <c r="BO217" s="220"/>
      <c r="BP217" s="220"/>
      <c r="BQ217" s="220"/>
      <c r="BR217" s="220"/>
      <c r="BS217" s="220"/>
      <c r="BT217" s="220"/>
    </row>
    <row r="218" spans="28:72" hidden="1" x14ac:dyDescent="0.2">
      <c r="AB218" s="190" t="s">
        <v>233</v>
      </c>
      <c r="AC218" s="190" t="s">
        <v>233</v>
      </c>
      <c r="AD218" s="190" t="s">
        <v>234</v>
      </c>
      <c r="AE218" s="190" t="s">
        <v>191</v>
      </c>
      <c r="AF218" s="190">
        <v>0.11594500000000001</v>
      </c>
      <c r="AG218" s="190">
        <v>11.5945</v>
      </c>
      <c r="AI218">
        <f t="shared" si="43"/>
        <v>872</v>
      </c>
      <c r="AJ218" t="str">
        <f t="shared" si="44"/>
        <v>Rest of SA</v>
      </c>
      <c r="AP218" s="190" t="str">
        <f>IF('HEM Drop In Tables'!AA39&lt;&gt;"",'HEM Drop In Tables'!AA39,"")</f>
        <v>Couple</v>
      </c>
      <c r="AQ218" s="219">
        <f>IF('HEM Drop In Tables'!AB39&lt;&gt;"",'HEM Drop In Tables'!AB39,"")</f>
        <v>0</v>
      </c>
      <c r="AR218" s="219">
        <f>IF('HEM Drop In Tables'!AC39&lt;&gt;"",'HEM Drop In Tables'!AC39,"")</f>
        <v>583.57438185498359</v>
      </c>
      <c r="AS218" s="219">
        <f>IF('HEM Drop In Tables'!AD39&lt;&gt;"",'HEM Drop In Tables'!AD39,"")</f>
        <v>600.54962659203272</v>
      </c>
      <c r="AT218" s="219">
        <f>IF('HEM Drop In Tables'!AE39&lt;&gt;"",'HEM Drop In Tables'!AE39,"")</f>
        <v>620.81379159365213</v>
      </c>
      <c r="AU218" s="219">
        <f>IF('HEM Drop In Tables'!AF39&lt;&gt;"",'HEM Drop In Tables'!AF39,"")</f>
        <v>658.90192171451963</v>
      </c>
      <c r="AV218" s="219">
        <f>IF('HEM Drop In Tables'!AG39&lt;&gt;"",'HEM Drop In Tables'!AG39,"")</f>
        <v>715.77131106733714</v>
      </c>
      <c r="AW218" s="219">
        <f>IF('HEM Drop In Tables'!AH39&lt;&gt;"",'HEM Drop In Tables'!AH39,"")</f>
        <v>797.04177016254982</v>
      </c>
      <c r="AX218" s="219">
        <f>IF('HEM Drop In Tables'!AI39&lt;&gt;"",'HEM Drop In Tables'!AI39,"")</f>
        <v>866.99936719287768</v>
      </c>
      <c r="AY218" s="219">
        <f>IF('HEM Drop In Tables'!AJ39&lt;&gt;"",'HEM Drop In Tables'!AJ39,"")</f>
        <v>955.37875177502474</v>
      </c>
      <c r="AZ218" s="219">
        <f>IF('HEM Drop In Tables'!AK39&lt;&gt;"",'HEM Drop In Tables'!AK39,"")</f>
        <v>1000.3129509608057</v>
      </c>
      <c r="BA218" s="219">
        <f>IF('HEM Drop In Tables'!AL39&lt;&gt;"",'HEM Drop In Tables'!AL39,"")</f>
        <v>1044.6224211511317</v>
      </c>
      <c r="BB218" s="219">
        <f>IF('HEM Drop In Tables'!AM39&lt;&gt;"",'HEM Drop In Tables'!AM39,"")</f>
        <v>1166.1785268506064</v>
      </c>
      <c r="BC218" s="219">
        <f>IF('HEM Drop In Tables'!AN39&lt;&gt;"",'HEM Drop In Tables'!AN39,"")</f>
        <v>1279.7672359265352</v>
      </c>
      <c r="BD218" s="219">
        <f>IF('HEM Drop In Tables'!AO39&lt;&gt;"",'HEM Drop In Tables'!AO39,"")</f>
        <v>1345.2382164891942</v>
      </c>
      <c r="BF218" t="s">
        <v>192</v>
      </c>
      <c r="BG218" s="220"/>
      <c r="BH218" s="220"/>
      <c r="BI218" s="220"/>
      <c r="BJ218" s="220"/>
      <c r="BK218" s="220"/>
      <c r="BL218" s="220"/>
      <c r="BM218" s="220"/>
      <c r="BN218" s="220"/>
      <c r="BO218" s="220"/>
      <c r="BP218" s="220"/>
      <c r="BQ218" s="220"/>
      <c r="BR218" s="220"/>
      <c r="BS218" s="220"/>
      <c r="BT218" s="220"/>
    </row>
    <row r="219" spans="28:72" hidden="1" x14ac:dyDescent="0.2">
      <c r="AB219" s="190" t="s">
        <v>233</v>
      </c>
      <c r="AC219" s="190" t="s">
        <v>233</v>
      </c>
      <c r="AD219" s="190" t="s">
        <v>227</v>
      </c>
      <c r="AE219" s="190" t="s">
        <v>189</v>
      </c>
      <c r="AF219" s="190">
        <v>8.2719600000000004E-2</v>
      </c>
      <c r="AG219" s="190">
        <v>8.27196</v>
      </c>
      <c r="AI219">
        <f t="shared" si="43"/>
        <v>872</v>
      </c>
      <c r="AJ219" t="str">
        <f t="shared" si="44"/>
        <v>Rest of WA</v>
      </c>
      <c r="AP219" s="190" t="str">
        <f>IF('HEM Drop In Tables'!AA40&lt;&gt;"",'HEM Drop In Tables'!AA40,"")</f>
        <v>Couple with 1 child</v>
      </c>
      <c r="AQ219" s="219">
        <f>IF('HEM Drop In Tables'!AB40&lt;&gt;"",'HEM Drop In Tables'!AB40,"")</f>
        <v>0</v>
      </c>
      <c r="AR219" s="219">
        <f>IF('HEM Drop In Tables'!AC40&lt;&gt;"",'HEM Drop In Tables'!AC40,"")</f>
        <v>0</v>
      </c>
      <c r="AS219" s="219">
        <f>IF('HEM Drop In Tables'!AD40&lt;&gt;"",'HEM Drop In Tables'!AD40,"")</f>
        <v>691.74273267676824</v>
      </c>
      <c r="AT219" s="219">
        <f>IF('HEM Drop In Tables'!AE40&lt;&gt;"",'HEM Drop In Tables'!AE40,"")</f>
        <v>712.11731643633789</v>
      </c>
      <c r="AU219" s="219">
        <f>IF('HEM Drop In Tables'!AF40&lt;&gt;"",'HEM Drop In Tables'!AF40,"")</f>
        <v>750.41295975864091</v>
      </c>
      <c r="AV219" s="219">
        <f>IF('HEM Drop In Tables'!AG40&lt;&gt;"",'HEM Drop In Tables'!AG40,"")</f>
        <v>807.59221926475584</v>
      </c>
      <c r="AW219" s="219">
        <f>IF('HEM Drop In Tables'!AH40&lt;&gt;"",'HEM Drop In Tables'!AH40,"")</f>
        <v>889.30551837585983</v>
      </c>
      <c r="AX219" s="219">
        <f>IF('HEM Drop In Tables'!AI40&lt;&gt;"",'HEM Drop In Tables'!AI40,"")</f>
        <v>959.64431201471564</v>
      </c>
      <c r="AY219" s="219">
        <f>IF('HEM Drop In Tables'!AJ40&lt;&gt;"",'HEM Drop In Tables'!AJ40,"")</f>
        <v>1048.5052729101815</v>
      </c>
      <c r="AZ219" s="219">
        <f>IF('HEM Drop In Tables'!AK40&lt;&gt;"",'HEM Drop In Tables'!AK40,"")</f>
        <v>1093.6843170458128</v>
      </c>
      <c r="BA219" s="219">
        <f>IF('HEM Drop In Tables'!AL40&lt;&gt;"",'HEM Drop In Tables'!AL40,"")</f>
        <v>1138.2352280585687</v>
      </c>
      <c r="BB219" s="219">
        <f>IF('HEM Drop In Tables'!AM40&lt;&gt;"",'HEM Drop In Tables'!AM40,"")</f>
        <v>1260.4537259118997</v>
      </c>
      <c r="BC219" s="219">
        <f>IF('HEM Drop In Tables'!AN40&lt;&gt;"",'HEM Drop In Tables'!AN40,"")</f>
        <v>1374.6613390721279</v>
      </c>
      <c r="BD219" s="219">
        <f>IF('HEM Drop In Tables'!AO40&lt;&gt;"",'HEM Drop In Tables'!AO40,"")</f>
        <v>1440.4890688201065</v>
      </c>
      <c r="BF219" t="s">
        <v>195</v>
      </c>
      <c r="BG219" s="220">
        <f>MAX(AQ233-AQ232,0)</f>
        <v>0</v>
      </c>
      <c r="BH219" s="220">
        <f t="shared" ref="BH219:BT219" si="52">MAX(AR233-AR232,0)</f>
        <v>0</v>
      </c>
      <c r="BI219" s="220">
        <f t="shared" si="52"/>
        <v>0</v>
      </c>
      <c r="BJ219" s="220">
        <f t="shared" si="52"/>
        <v>82.403755936169318</v>
      </c>
      <c r="BK219" s="220">
        <f t="shared" si="52"/>
        <v>82.784289565638232</v>
      </c>
      <c r="BL219" s="220">
        <f t="shared" si="52"/>
        <v>83.352483398698723</v>
      </c>
      <c r="BM219" s="220">
        <f t="shared" si="52"/>
        <v>84.164446734185844</v>
      </c>
      <c r="BN219" s="220">
        <f t="shared" si="52"/>
        <v>84.8633846319143</v>
      </c>
      <c r="BO219" s="220">
        <f t="shared" si="52"/>
        <v>85.746353654380755</v>
      </c>
      <c r="BP219" s="220">
        <f t="shared" si="52"/>
        <v>86.195285808259541</v>
      </c>
      <c r="BQ219" s="220">
        <f t="shared" si="52"/>
        <v>86.637957641776893</v>
      </c>
      <c r="BR219" s="220">
        <f t="shared" si="52"/>
        <v>87.852447460997382</v>
      </c>
      <c r="BS219" s="220">
        <f t="shared" si="52"/>
        <v>88.987373440322472</v>
      </c>
      <c r="BT219" s="220">
        <f t="shared" si="52"/>
        <v>89.641411181258263</v>
      </c>
    </row>
    <row r="220" spans="28:72" hidden="1" x14ac:dyDescent="0.2">
      <c r="AB220" s="190" t="s">
        <v>233</v>
      </c>
      <c r="AC220" s="190" t="s">
        <v>233</v>
      </c>
      <c r="AD220" s="190" t="s">
        <v>196</v>
      </c>
      <c r="AE220" s="190" t="s">
        <v>187</v>
      </c>
      <c r="AF220" s="190">
        <v>0.80133500000000002</v>
      </c>
      <c r="AG220" s="190">
        <v>80.133499999999998</v>
      </c>
      <c r="AI220">
        <f t="shared" si="43"/>
        <v>872</v>
      </c>
      <c r="AJ220" t="str">
        <f t="shared" si="44"/>
        <v>Rest of NT</v>
      </c>
      <c r="AP220" s="190" t="str">
        <f>IF('HEM Drop In Tables'!AA41&lt;&gt;"",'HEM Drop In Tables'!AA41,"")</f>
        <v>Couple with 2 children</v>
      </c>
      <c r="AQ220" s="219">
        <f>IF('HEM Drop In Tables'!AB41&lt;&gt;"",'HEM Drop In Tables'!AB41,"")</f>
        <v>0</v>
      </c>
      <c r="AR220" s="219">
        <f>IF('HEM Drop In Tables'!AC41&lt;&gt;"",'HEM Drop In Tables'!AC41,"")</f>
        <v>0</v>
      </c>
      <c r="AS220" s="219">
        <f>IF('HEM Drop In Tables'!AD41&lt;&gt;"",'HEM Drop In Tables'!AD41,"")</f>
        <v>763.64081051154096</v>
      </c>
      <c r="AT220" s="219">
        <f>IF('HEM Drop In Tables'!AE41&lt;&gt;"",'HEM Drop In Tables'!AE41,"")</f>
        <v>784.06685943210425</v>
      </c>
      <c r="AU220" s="219">
        <f>IF('HEM Drop In Tables'!AF41&lt;&gt;"",'HEM Drop In Tables'!AF41,"")</f>
        <v>822.45937021781765</v>
      </c>
      <c r="AV220" s="219">
        <f>IF('HEM Drop In Tables'!AG41&lt;&gt;"",'HEM Drop In Tables'!AG41,"")</f>
        <v>879.78318425372515</v>
      </c>
      <c r="AW220" s="219">
        <f>IF('HEM Drop In Tables'!AH41&lt;&gt;"",'HEM Drop In Tables'!AH41,"")</f>
        <v>961.70296156704467</v>
      </c>
      <c r="AX220" s="219">
        <f>IF('HEM Drop In Tables'!AI41&lt;&gt;"",'HEM Drop In Tables'!AI41,"")</f>
        <v>1032.2195554593436</v>
      </c>
      <c r="AY220" s="219">
        <f>IF('HEM Drop In Tables'!AJ41&lt;&gt;"",'HEM Drop In Tables'!AJ41,"")</f>
        <v>1121.3051920106907</v>
      </c>
      <c r="AZ220" s="219">
        <f>IF('HEM Drop In Tables'!AK41&lt;&gt;"",'HEM Drop In Tables'!AK41,"")</f>
        <v>1166.5983641750709</v>
      </c>
      <c r="BA220" s="219">
        <f>IF('HEM Drop In Tables'!AL41&lt;&gt;"",'HEM Drop In Tables'!AL41,"")</f>
        <v>1211.2619637981111</v>
      </c>
      <c r="BB220" s="219">
        <f>IF('HEM Drop In Tables'!AM41&lt;&gt;"",'HEM Drop In Tables'!AM41,"")</f>
        <v>1333.7893276574505</v>
      </c>
      <c r="BC220" s="219">
        <f>IF('HEM Drop In Tables'!AN41&lt;&gt;"",'HEM Drop In Tables'!AN41,"")</f>
        <v>1448.2857426006876</v>
      </c>
      <c r="BD220" s="219">
        <f>IF('HEM Drop In Tables'!AO41&lt;&gt;"",'HEM Drop In Tables'!AO41,"")</f>
        <v>1514.2797584046971</v>
      </c>
      <c r="BG220" s="220"/>
      <c r="BH220" s="220"/>
      <c r="BI220" s="220"/>
      <c r="BJ220" s="220"/>
      <c r="BK220" s="220"/>
      <c r="BL220" s="220"/>
      <c r="BM220" s="220"/>
      <c r="BN220" s="220"/>
      <c r="BO220" s="220"/>
      <c r="BP220" s="220"/>
      <c r="BQ220" s="220"/>
      <c r="BR220" s="220"/>
      <c r="BS220" s="220"/>
      <c r="BT220" s="220"/>
    </row>
    <row r="221" spans="28:72" hidden="1" x14ac:dyDescent="0.2">
      <c r="AB221" s="190" t="s">
        <v>235</v>
      </c>
      <c r="AC221" s="190" t="s">
        <v>235</v>
      </c>
      <c r="AD221" s="190" t="s">
        <v>196</v>
      </c>
      <c r="AE221" s="190" t="s">
        <v>187</v>
      </c>
      <c r="AF221" s="190">
        <v>1</v>
      </c>
      <c r="AG221" s="190">
        <v>100</v>
      </c>
      <c r="AI221">
        <f t="shared" si="43"/>
        <v>880</v>
      </c>
      <c r="AJ221" t="str">
        <f t="shared" si="44"/>
        <v>Rest of NT</v>
      </c>
      <c r="AP221" s="190" t="str">
        <f>IF('HEM Drop In Tables'!AA42&lt;&gt;"",'HEM Drop In Tables'!AA42,"")</f>
        <v>Couple with 3 children</v>
      </c>
      <c r="AQ221" s="219">
        <f>IF('HEM Drop In Tables'!AB42&lt;&gt;"",'HEM Drop In Tables'!AB42,"")</f>
        <v>0</v>
      </c>
      <c r="AR221" s="219">
        <f>IF('HEM Drop In Tables'!AC42&lt;&gt;"",'HEM Drop In Tables'!AC42,"")</f>
        <v>0</v>
      </c>
      <c r="AS221" s="219">
        <f>IF('HEM Drop In Tables'!AD42&lt;&gt;"",'HEM Drop In Tables'!AD42,"")</f>
        <v>0</v>
      </c>
      <c r="AT221" s="219">
        <f>IF('HEM Drop In Tables'!AE42&lt;&gt;"",'HEM Drop In Tables'!AE42,"")</f>
        <v>866.56256070751556</v>
      </c>
      <c r="AU221" s="219">
        <f>IF('HEM Drop In Tables'!AF42&lt;&gt;"",'HEM Drop In Tables'!AF42,"")</f>
        <v>905.33552148793513</v>
      </c>
      <c r="AV221" s="219">
        <f>IF('HEM Drop In Tables'!AG42&lt;&gt;"",'HEM Drop In Tables'!AG42,"")</f>
        <v>963.22751081224658</v>
      </c>
      <c r="AW221" s="219">
        <f>IF('HEM Drop In Tables'!AH42&lt;&gt;"",'HEM Drop In Tables'!AH42,"")</f>
        <v>1045.9593256396795</v>
      </c>
      <c r="AX221" s="219">
        <f>IF('HEM Drop In Tables'!AI42&lt;&gt;"",'HEM Drop In Tables'!AI42,"")</f>
        <v>1117.1748574297067</v>
      </c>
      <c r="AY221" s="219">
        <f>IF('HEM Drop In Tables'!AJ42&lt;&gt;"",'HEM Drop In Tables'!AJ42,"")</f>
        <v>1207.1434073695507</v>
      </c>
      <c r="AZ221" s="219">
        <f>IF('HEM Drop In Tables'!AK42&lt;&gt;"",'HEM Drop In Tables'!AK42,"")</f>
        <v>1252.8855858664356</v>
      </c>
      <c r="BA221" s="219">
        <f>IF('HEM Drop In Tables'!AL42&lt;&gt;"",'HEM Drop In Tables'!AL42,"")</f>
        <v>1297.9918206012971</v>
      </c>
      <c r="BB221" s="219">
        <f>IF('HEM Drop In Tables'!AM42&lt;&gt;"",'HEM Drop In Tables'!AM42,"")</f>
        <v>1421.7336739122402</v>
      </c>
      <c r="BC221" s="219">
        <f>IF('HEM Drop In Tables'!AN42&lt;&gt;"",'HEM Drop In Tables'!AN42,"")</f>
        <v>1537.3649406561767</v>
      </c>
      <c r="BD221" s="219">
        <f>IF('HEM Drop In Tables'!AO42&lt;&gt;"",'HEM Drop In Tables'!AO42,"")</f>
        <v>1604.0131054690607</v>
      </c>
      <c r="BF221" t="s">
        <v>200</v>
      </c>
      <c r="BG221" s="220"/>
      <c r="BH221" s="220"/>
      <c r="BI221" s="220"/>
      <c r="BJ221" s="220"/>
      <c r="BK221" s="220"/>
      <c r="BL221" s="220"/>
      <c r="BM221" s="220"/>
      <c r="BN221" s="220"/>
      <c r="BO221" s="220"/>
      <c r="BP221" s="220"/>
      <c r="BQ221" s="220"/>
      <c r="BR221" s="220"/>
      <c r="BS221" s="220"/>
      <c r="BT221" s="220"/>
    </row>
    <row r="222" spans="28:72" hidden="1" x14ac:dyDescent="0.2">
      <c r="AB222" s="190" t="s">
        <v>236</v>
      </c>
      <c r="AC222" s="190" t="s">
        <v>236</v>
      </c>
      <c r="AD222" s="190" t="s">
        <v>196</v>
      </c>
      <c r="AE222" s="190" t="s">
        <v>187</v>
      </c>
      <c r="AF222" s="190">
        <v>1</v>
      </c>
      <c r="AG222" s="190">
        <v>100</v>
      </c>
      <c r="AI222">
        <f t="shared" si="43"/>
        <v>885</v>
      </c>
      <c r="AJ222" t="str">
        <f t="shared" si="44"/>
        <v>Rest of NT</v>
      </c>
      <c r="AP222" s="190" t="str">
        <f>IF('HEM Drop In Tables'!AA43&lt;&gt;"",'HEM Drop In Tables'!AA43,"")</f>
        <v/>
      </c>
      <c r="AQ222" s="219" t="str">
        <f>IF('HEM Drop In Tables'!AB43&lt;&gt;"",'HEM Drop In Tables'!AB43,"")</f>
        <v/>
      </c>
      <c r="AR222" s="219" t="str">
        <f>IF('HEM Drop In Tables'!AC43&lt;&gt;"",'HEM Drop In Tables'!AC43,"")</f>
        <v/>
      </c>
      <c r="AS222" s="219" t="str">
        <f>IF('HEM Drop In Tables'!AD43&lt;&gt;"",'HEM Drop In Tables'!AD43,"")</f>
        <v/>
      </c>
      <c r="AT222" s="219" t="str">
        <f>IF('HEM Drop In Tables'!AE43&lt;&gt;"",'HEM Drop In Tables'!AE43,"")</f>
        <v/>
      </c>
      <c r="AU222" s="219" t="str">
        <f>IF('HEM Drop In Tables'!AF43&lt;&gt;"",'HEM Drop In Tables'!AF43,"")</f>
        <v/>
      </c>
      <c r="AV222" s="219" t="str">
        <f>IF('HEM Drop In Tables'!AG43&lt;&gt;"",'HEM Drop In Tables'!AG43,"")</f>
        <v/>
      </c>
      <c r="AW222" s="219" t="str">
        <f>IF('HEM Drop In Tables'!AH43&lt;&gt;"",'HEM Drop In Tables'!AH43,"")</f>
        <v/>
      </c>
      <c r="AX222" s="219" t="str">
        <f>IF('HEM Drop In Tables'!AI43&lt;&gt;"",'HEM Drop In Tables'!AI43,"")</f>
        <v/>
      </c>
      <c r="AY222" s="219" t="str">
        <f>IF('HEM Drop In Tables'!AJ43&lt;&gt;"",'HEM Drop In Tables'!AJ43,"")</f>
        <v/>
      </c>
      <c r="AZ222" s="219" t="str">
        <f>IF('HEM Drop In Tables'!AK43&lt;&gt;"",'HEM Drop In Tables'!AK43,"")</f>
        <v/>
      </c>
      <c r="BA222" s="219" t="str">
        <f>IF('HEM Drop In Tables'!AL43&lt;&gt;"",'HEM Drop In Tables'!AL43,"")</f>
        <v/>
      </c>
      <c r="BB222" s="219" t="str">
        <f>IF('HEM Drop In Tables'!AM43&lt;&gt;"",'HEM Drop In Tables'!AM43,"")</f>
        <v/>
      </c>
      <c r="BC222" s="219" t="str">
        <f>IF('HEM Drop In Tables'!AN43&lt;&gt;"",'HEM Drop In Tables'!AN43,"")</f>
        <v/>
      </c>
      <c r="BD222" s="219" t="str">
        <f>IF('HEM Drop In Tables'!AO43&lt;&gt;"",'HEM Drop In Tables'!AO43,"")</f>
        <v/>
      </c>
      <c r="BF222" t="s">
        <v>195</v>
      </c>
      <c r="BG222" s="220">
        <f>MAX(AQ238-AQ237,0)</f>
        <v>0</v>
      </c>
      <c r="BH222" s="220">
        <f t="shared" ref="BH222:BT222" si="53">MAX(AR238-AR237,0)</f>
        <v>0</v>
      </c>
      <c r="BI222" s="220">
        <f t="shared" si="53"/>
        <v>108.34802900840305</v>
      </c>
      <c r="BJ222" s="220">
        <f t="shared" si="53"/>
        <v>108.32967280804428</v>
      </c>
      <c r="BK222" s="220">
        <f t="shared" si="53"/>
        <v>108.29516164906681</v>
      </c>
      <c r="BL222" s="220">
        <f t="shared" si="53"/>
        <v>108.2436835833953</v>
      </c>
      <c r="BM222" s="220">
        <f t="shared" si="53"/>
        <v>108.17003754018356</v>
      </c>
      <c r="BN222" s="220">
        <f t="shared" si="53"/>
        <v>108.10668514452504</v>
      </c>
      <c r="BO222" s="220">
        <f t="shared" si="53"/>
        <v>108.02660871602791</v>
      </c>
      <c r="BP222" s="220">
        <f t="shared" si="53"/>
        <v>107.98590527904207</v>
      </c>
      <c r="BQ222" s="220">
        <f t="shared" si="53"/>
        <v>107.94576774993379</v>
      </c>
      <c r="BR222" s="220">
        <f t="shared" si="53"/>
        <v>107.83561990424778</v>
      </c>
      <c r="BS222" s="220">
        <f t="shared" si="53"/>
        <v>107.73276283787209</v>
      </c>
      <c r="BT222" s="220">
        <f t="shared" si="53"/>
        <v>107.67345631890339</v>
      </c>
    </row>
    <row r="223" spans="28:72" hidden="1" x14ac:dyDescent="0.2">
      <c r="AB223" s="190" t="s">
        <v>237</v>
      </c>
      <c r="AC223" s="190" t="s">
        <v>237</v>
      </c>
      <c r="AD223" s="190" t="s">
        <v>196</v>
      </c>
      <c r="AE223" s="190" t="s">
        <v>187</v>
      </c>
      <c r="AF223" s="190">
        <v>1</v>
      </c>
      <c r="AG223" s="190">
        <v>100</v>
      </c>
      <c r="AI223">
        <f t="shared" si="43"/>
        <v>886</v>
      </c>
      <c r="AJ223" t="str">
        <f t="shared" si="44"/>
        <v>Rest of NT</v>
      </c>
      <c r="AP223" s="190" t="str">
        <f>IF('HEM Drop In Tables'!AA44&lt;&gt;"",'HEM Drop In Tables'!AA44,"")</f>
        <v>Single person</v>
      </c>
      <c r="AQ223" s="219">
        <f>IF('HEM Drop In Tables'!AB44&lt;&gt;"",'HEM Drop In Tables'!AB44,"")</f>
        <v>308.39396747635226</v>
      </c>
      <c r="AR223" s="219">
        <f>IF('HEM Drop In Tables'!AC44&lt;&gt;"",'HEM Drop In Tables'!AC44,"")</f>
        <v>320.56935034382821</v>
      </c>
      <c r="AS223" s="219">
        <f>IF('HEM Drop In Tables'!AD44&lt;&gt;"",'HEM Drop In Tables'!AD44,"")</f>
        <v>337.4455102519558</v>
      </c>
      <c r="AT223" s="219">
        <f>IF('HEM Drop In Tables'!AE44&lt;&gt;"",'HEM Drop In Tables'!AE44,"")</f>
        <v>357.59139839251804</v>
      </c>
      <c r="AU223" s="219">
        <f>IF('HEM Drop In Tables'!AF44&lt;&gt;"",'HEM Drop In Tables'!AF44,"")</f>
        <v>395.45719933718385</v>
      </c>
      <c r="AV223" s="219">
        <f>IF('HEM Drop In Tables'!AG44&lt;&gt;"",'HEM Drop In Tables'!AG44,"")</f>
        <v>451.99465629296702</v>
      </c>
      <c r="AW223" s="219">
        <f>IF('HEM Drop In Tables'!AH44&lt;&gt;"",'HEM Drop In Tables'!AH44,"")</f>
        <v>532.79072347162787</v>
      </c>
      <c r="AX223" s="219">
        <f>IF('HEM Drop In Tables'!AI44&lt;&gt;"",'HEM Drop In Tables'!AI44,"")</f>
        <v>602.34000465648728</v>
      </c>
      <c r="AY223" s="219">
        <f>IF('HEM Drop In Tables'!AJ44&lt;&gt;"",'HEM Drop In Tables'!AJ44,"")</f>
        <v>690.20357746372497</v>
      </c>
      <c r="AZ223" s="219">
        <f>IF('HEM Drop In Tables'!AK44&lt;&gt;"",'HEM Drop In Tables'!AK44,"")</f>
        <v>734.87545210051167</v>
      </c>
      <c r="BA223" s="219">
        <f>IF('HEM Drop In Tables'!AL44&lt;&gt;"",'HEM Drop In Tables'!AL44,"")</f>
        <v>778.92633558002035</v>
      </c>
      <c r="BB223" s="219">
        <f>IF('HEM Drop In Tables'!AM44&lt;&gt;"",'HEM Drop In Tables'!AM44,"")</f>
        <v>899.77294870364472</v>
      </c>
      <c r="BC223" s="219">
        <f>IF('HEM Drop In Tables'!AN44&lt;&gt;"",'HEM Drop In Tables'!AN44,"")</f>
        <v>1012.6987054849213</v>
      </c>
      <c r="BD223" s="219">
        <f>IF('HEM Drop In Tables'!AO44&lt;&gt;"",'HEM Drop In Tables'!AO44,"")</f>
        <v>1077.7875117342219</v>
      </c>
    </row>
    <row r="224" spans="28:72" hidden="1" x14ac:dyDescent="0.2">
      <c r="AB224" s="190" t="s">
        <v>238</v>
      </c>
      <c r="AC224" s="190" t="s">
        <v>238</v>
      </c>
      <c r="AD224" s="190" t="s">
        <v>182</v>
      </c>
      <c r="AE224" s="190" t="s">
        <v>183</v>
      </c>
      <c r="AF224" s="190">
        <v>1</v>
      </c>
      <c r="AG224" s="190">
        <v>100</v>
      </c>
      <c r="AI224">
        <f t="shared" si="43"/>
        <v>909</v>
      </c>
      <c r="AJ224" t="str">
        <f t="shared" si="44"/>
        <v>Greater Darwin</v>
      </c>
      <c r="AP224" s="190" t="str">
        <f>IF('HEM Drop In Tables'!AA45&lt;&gt;"",'HEM Drop In Tables'!AA45,"")</f>
        <v>Single parent with 1 child</v>
      </c>
      <c r="AQ224" s="219">
        <f>IF('HEM Drop In Tables'!AB45&lt;&gt;"",'HEM Drop In Tables'!AB45,"")</f>
        <v>0</v>
      </c>
      <c r="AR224" s="219">
        <f>IF('HEM Drop In Tables'!AC45&lt;&gt;"",'HEM Drop In Tables'!AC45,"")</f>
        <v>426.85487768126984</v>
      </c>
      <c r="AS224" s="219">
        <f>IF('HEM Drop In Tables'!AD45&lt;&gt;"",'HEM Drop In Tables'!AD45,"")</f>
        <v>443.83609366950918</v>
      </c>
      <c r="AT224" s="219">
        <f>IF('HEM Drop In Tables'!AE45&lt;&gt;"",'HEM Drop In Tables'!AE45,"")</f>
        <v>464.10739233295936</v>
      </c>
      <c r="AU224" s="219">
        <f>IF('HEM Drop In Tables'!AF45&lt;&gt;"",'HEM Drop In Tables'!AF45,"")</f>
        <v>502.2089399478196</v>
      </c>
      <c r="AV224" s="219">
        <f>IF('HEM Drop In Tables'!AG45&lt;&gt;"",'HEM Drop In Tables'!AG45,"")</f>
        <v>559.09834922211587</v>
      </c>
      <c r="AW224" s="219">
        <f>IF('HEM Drop In Tables'!AH45&lt;&gt;"",'HEM Drop In Tables'!AH45,"")</f>
        <v>640.39741822906058</v>
      </c>
      <c r="AX224" s="219">
        <f>IF('HEM Drop In Tables'!AI45&lt;&gt;"",'HEM Drop In Tables'!AI45,"")</f>
        <v>710.37964266642291</v>
      </c>
      <c r="AY224" s="219">
        <f>IF('HEM Drop In Tables'!AJ45&lt;&gt;"",'HEM Drop In Tables'!AJ45,"")</f>
        <v>798.79013973913493</v>
      </c>
      <c r="AZ224" s="219">
        <f>IF('HEM Drop In Tables'!AK45&lt;&gt;"",'HEM Drop In Tables'!AK45,"")</f>
        <v>843.74015726145251</v>
      </c>
      <c r="BA224" s="219">
        <f>IF('HEM Drop In Tables'!AL45&lt;&gt;"",'HEM Drop In Tables'!AL45,"")</f>
        <v>888.06520745874911</v>
      </c>
      <c r="BB224" s="219">
        <f>IF('HEM Drop In Tables'!AM45&lt;&gt;"",'HEM Drop In Tables'!AM45,"")</f>
        <v>1009.6641417692211</v>
      </c>
      <c r="BC224" s="219">
        <f>IF('HEM Drop In Tables'!AN45&lt;&gt;"",'HEM Drop In Tables'!AN45,"")</f>
        <v>1123.2928378585939</v>
      </c>
      <c r="BD224" s="219">
        <f>IF('HEM Drop In Tables'!AO45&lt;&gt;"",'HEM Drop In Tables'!AO45,"")</f>
        <v>1188.7868295814221</v>
      </c>
    </row>
    <row r="225" spans="28:72" ht="28.5" hidden="1" x14ac:dyDescent="0.45">
      <c r="AB225" s="190">
        <v>2000</v>
      </c>
      <c r="AC225" s="190">
        <v>2000</v>
      </c>
      <c r="AD225" s="190" t="s">
        <v>239</v>
      </c>
      <c r="AE225" s="190" t="s">
        <v>194</v>
      </c>
      <c r="AF225" s="190">
        <v>0.99821800000000005</v>
      </c>
      <c r="AG225" s="190">
        <v>99.821799999999996</v>
      </c>
      <c r="AI225">
        <f t="shared" si="43"/>
        <v>2000</v>
      </c>
      <c r="AJ225" t="str">
        <f t="shared" si="44"/>
        <v>Greater Sydney</v>
      </c>
      <c r="AP225" s="190" t="str">
        <f>IF('HEM Drop In Tables'!AA46&lt;&gt;"",'HEM Drop In Tables'!AA46,"")</f>
        <v>Single parent with 2 children</v>
      </c>
      <c r="AQ225" s="219">
        <f>IF('HEM Drop In Tables'!AB46&lt;&gt;"",'HEM Drop In Tables'!AB46,"")</f>
        <v>0</v>
      </c>
      <c r="AR225" s="219">
        <f>IF('HEM Drop In Tables'!AC46&lt;&gt;"",'HEM Drop In Tables'!AC46,"")</f>
        <v>535.20998698894971</v>
      </c>
      <c r="AS225" s="219">
        <f>IF('HEM Drop In Tables'!AD46&lt;&gt;"",'HEM Drop In Tables'!AD46,"")</f>
        <v>552.17583063110715</v>
      </c>
      <c r="AT225" s="219">
        <f>IF('HEM Drop In Tables'!AE46&lt;&gt;"",'HEM Drop In Tables'!AE46,"")</f>
        <v>572.42877309419839</v>
      </c>
      <c r="AU225" s="219">
        <f>IF('HEM Drop In Tables'!AF46&lt;&gt;"",'HEM Drop In Tables'!AF46,"")</f>
        <v>610.49580955008128</v>
      </c>
      <c r="AV225" s="219">
        <f>IF('HEM Drop In Tables'!AG46&lt;&gt;"",'HEM Drop In Tables'!AG46,"")</f>
        <v>667.33365798180068</v>
      </c>
      <c r="AW225" s="219">
        <f>IF('HEM Drop In Tables'!AH46&lt;&gt;"",'HEM Drop In Tables'!AH46,"")</f>
        <v>748.55912690585342</v>
      </c>
      <c r="AX225" s="219">
        <f>IF('HEM Drop In Tables'!AI46&lt;&gt;"",'HEM Drop In Tables'!AI46,"")</f>
        <v>818.47798057676164</v>
      </c>
      <c r="AY225" s="219">
        <f>IF('HEM Drop In Tables'!AJ46&lt;&gt;"",'HEM Drop In Tables'!AJ46,"")</f>
        <v>906.80840120431128</v>
      </c>
      <c r="AZ225" s="219">
        <f>IF('HEM Drop In Tables'!AK46&lt;&gt;"",'HEM Drop In Tables'!AK46,"")</f>
        <v>951.71771528964291</v>
      </c>
      <c r="BA225" s="219">
        <f>IF('HEM Drop In Tables'!AL46&lt;&gt;"",'HEM Drop In Tables'!AL46,"")</f>
        <v>996.002646361958</v>
      </c>
      <c r="BB225" s="219">
        <f>IF('HEM Drop In Tables'!AM46&lt;&gt;"",'HEM Drop In Tables'!AM46,"")</f>
        <v>1117.4914696016658</v>
      </c>
      <c r="BC225" s="219">
        <f>IF('HEM Drop In Tables'!AN46&lt;&gt;"",'HEM Drop In Tables'!AN46,"")</f>
        <v>1231.0173086579932</v>
      </c>
      <c r="BD225" s="219">
        <f>IF('HEM Drop In Tables'!AO46&lt;&gt;"",'HEM Drop In Tables'!AO46,"")</f>
        <v>1296.4519570536002</v>
      </c>
      <c r="BF225" s="193" t="s">
        <v>158</v>
      </c>
      <c r="BG225" s="220"/>
      <c r="BH225" s="220"/>
      <c r="BI225" s="220"/>
      <c r="BJ225" s="220"/>
      <c r="BK225" s="220"/>
      <c r="BL225" s="220"/>
      <c r="BM225" s="220"/>
      <c r="BN225" s="220"/>
      <c r="BO225" s="220"/>
      <c r="BP225" s="220"/>
      <c r="BQ225" s="220"/>
      <c r="BR225" s="220"/>
      <c r="BS225" s="220"/>
      <c r="BT225" s="220"/>
    </row>
    <row r="226" spans="28:72" hidden="1" x14ac:dyDescent="0.2">
      <c r="AB226" s="190">
        <v>2006</v>
      </c>
      <c r="AC226" s="190">
        <v>2006</v>
      </c>
      <c r="AD226" s="190" t="s">
        <v>239</v>
      </c>
      <c r="AE226" s="190" t="s">
        <v>194</v>
      </c>
      <c r="AF226" s="190">
        <v>1</v>
      </c>
      <c r="AG226" s="190">
        <v>100</v>
      </c>
      <c r="AI226">
        <f t="shared" si="43"/>
        <v>2006</v>
      </c>
      <c r="AJ226" t="str">
        <f t="shared" si="44"/>
        <v>Greater Sydney</v>
      </c>
      <c r="AP226" s="190" t="str">
        <f>IF('HEM Drop In Tables'!AA47&lt;&gt;"",'HEM Drop In Tables'!AA47,"")</f>
        <v>Single parent with 3 children</v>
      </c>
      <c r="AQ226" s="219">
        <f>IF('HEM Drop In Tables'!AB47&lt;&gt;"",'HEM Drop In Tables'!AB47,"")</f>
        <v>0</v>
      </c>
      <c r="AR226" s="219">
        <f>IF('HEM Drop In Tables'!AC47&lt;&gt;"",'HEM Drop In Tables'!AC47,"")</f>
        <v>0</v>
      </c>
      <c r="AS226" s="219">
        <f>IF('HEM Drop In Tables'!AD47&lt;&gt;"",'HEM Drop In Tables'!AD47,"")</f>
        <v>660.51556759270511</v>
      </c>
      <c r="AT226" s="219">
        <f>IF('HEM Drop In Tables'!AE47&lt;&gt;"",'HEM Drop In Tables'!AE47,"")</f>
        <v>680.75015385543747</v>
      </c>
      <c r="AU226" s="219">
        <f>IF('HEM Drop In Tables'!AF47&lt;&gt;"",'HEM Drop In Tables'!AF47,"")</f>
        <v>718.78267915234301</v>
      </c>
      <c r="AV226" s="219">
        <f>IF('HEM Drop In Tables'!AG47&lt;&gt;"",'HEM Drop In Tables'!AG47,"")</f>
        <v>775.5689667414855</v>
      </c>
      <c r="AW226" s="219">
        <f>IF('HEM Drop In Tables'!AH47&lt;&gt;"",'HEM Drop In Tables'!AH47,"")</f>
        <v>856.72083558264626</v>
      </c>
      <c r="AX226" s="219">
        <f>IF('HEM Drop In Tables'!AI47&lt;&gt;"",'HEM Drop In Tables'!AI47,"")</f>
        <v>926.57631848710037</v>
      </c>
      <c r="AY226" s="219">
        <f>IF('HEM Drop In Tables'!AJ47&lt;&gt;"",'HEM Drop In Tables'!AJ47,"")</f>
        <v>1014.8266626694876</v>
      </c>
      <c r="AZ226" s="219">
        <f>IF('HEM Drop In Tables'!AK47&lt;&gt;"",'HEM Drop In Tables'!AK47,"")</f>
        <v>1059.6952733178332</v>
      </c>
      <c r="BA226" s="219">
        <f>IF('HEM Drop In Tables'!AL47&lt;&gt;"",'HEM Drop In Tables'!AL47,"")</f>
        <v>1103.940085265167</v>
      </c>
      <c r="BB226" s="219">
        <f>IF('HEM Drop In Tables'!AM47&lt;&gt;"",'HEM Drop In Tables'!AM47,"")</f>
        <v>1225.3187974341104</v>
      </c>
      <c r="BC226" s="219">
        <f>IF('HEM Drop In Tables'!AN47&lt;&gt;"",'HEM Drop In Tables'!AN47,"")</f>
        <v>1338.7417794573926</v>
      </c>
      <c r="BD226" s="219">
        <f>IF('HEM Drop In Tables'!AO47&lt;&gt;"",'HEM Drop In Tables'!AO47,"")</f>
        <v>1404.1170845257782</v>
      </c>
      <c r="BF226" t="s">
        <v>192</v>
      </c>
      <c r="BG226" s="220"/>
      <c r="BH226" s="220"/>
      <c r="BI226" s="220"/>
      <c r="BJ226" s="220"/>
      <c r="BK226" s="220"/>
      <c r="BL226" s="220"/>
      <c r="BM226" s="220"/>
      <c r="BN226" s="220"/>
      <c r="BO226" s="220"/>
      <c r="BP226" s="220"/>
      <c r="BQ226" s="220"/>
      <c r="BR226" s="220"/>
      <c r="BS226" s="220"/>
      <c r="BT226" s="220"/>
    </row>
    <row r="227" spans="28:72" hidden="1" x14ac:dyDescent="0.2">
      <c r="AB227" s="190">
        <v>2007</v>
      </c>
      <c r="AC227" s="190">
        <v>2007</v>
      </c>
      <c r="AD227" s="190" t="s">
        <v>239</v>
      </c>
      <c r="AE227" s="190" t="s">
        <v>194</v>
      </c>
      <c r="AF227" s="190">
        <v>1</v>
      </c>
      <c r="AG227" s="190">
        <v>100</v>
      </c>
      <c r="AI227">
        <f t="shared" si="43"/>
        <v>2007</v>
      </c>
      <c r="AJ227" t="str">
        <f t="shared" si="44"/>
        <v>Greater Sydney</v>
      </c>
      <c r="AP227" s="190" t="str">
        <f>IF('HEM Drop In Tables'!AA48&lt;&gt;"",'HEM Drop In Tables'!AA48,"")</f>
        <v/>
      </c>
      <c r="AQ227" s="219" t="str">
        <f>IF('HEM Drop In Tables'!AB48&lt;&gt;"",'HEM Drop In Tables'!AB48,"")</f>
        <v/>
      </c>
      <c r="AR227" s="219" t="str">
        <f>IF('HEM Drop In Tables'!AC48&lt;&gt;"",'HEM Drop In Tables'!AC48,"")</f>
        <v/>
      </c>
      <c r="AS227" s="219" t="str">
        <f>IF('HEM Drop In Tables'!AD48&lt;&gt;"",'HEM Drop In Tables'!AD48,"")</f>
        <v/>
      </c>
      <c r="AT227" s="219" t="str">
        <f>IF('HEM Drop In Tables'!AE48&lt;&gt;"",'HEM Drop In Tables'!AE48,"")</f>
        <v/>
      </c>
      <c r="AU227" s="219" t="str">
        <f>IF('HEM Drop In Tables'!AF48&lt;&gt;"",'HEM Drop In Tables'!AF48,"")</f>
        <v/>
      </c>
      <c r="AV227" s="219" t="str">
        <f>IF('HEM Drop In Tables'!AG48&lt;&gt;"",'HEM Drop In Tables'!AG48,"")</f>
        <v/>
      </c>
      <c r="AW227" s="219" t="str">
        <f>IF('HEM Drop In Tables'!AH48&lt;&gt;"",'HEM Drop In Tables'!AH48,"")</f>
        <v/>
      </c>
      <c r="AX227" s="219" t="str">
        <f>IF('HEM Drop In Tables'!AI48&lt;&gt;"",'HEM Drop In Tables'!AI48,"")</f>
        <v/>
      </c>
      <c r="AY227" s="219" t="str">
        <f>IF('HEM Drop In Tables'!AJ48&lt;&gt;"",'HEM Drop In Tables'!AJ48,"")</f>
        <v/>
      </c>
      <c r="AZ227" s="219" t="str">
        <f>IF('HEM Drop In Tables'!AK48&lt;&gt;"",'HEM Drop In Tables'!AK48,"")</f>
        <v/>
      </c>
      <c r="BA227" s="219" t="str">
        <f>IF('HEM Drop In Tables'!AL48&lt;&gt;"",'HEM Drop In Tables'!AL48,"")</f>
        <v/>
      </c>
      <c r="BB227" s="219" t="str">
        <f>IF('HEM Drop In Tables'!AM48&lt;&gt;"",'HEM Drop In Tables'!AM48,"")</f>
        <v/>
      </c>
      <c r="BC227" s="219" t="str">
        <f>IF('HEM Drop In Tables'!AN48&lt;&gt;"",'HEM Drop In Tables'!AN48,"")</f>
        <v/>
      </c>
      <c r="BD227" s="219" t="str">
        <f>IF('HEM Drop In Tables'!AO48&lt;&gt;"",'HEM Drop In Tables'!AO48,"")</f>
        <v/>
      </c>
      <c r="BF227" t="s">
        <v>195</v>
      </c>
      <c r="BG227" s="220">
        <f>MAX(AQ245-AQ244,0)</f>
        <v>0</v>
      </c>
      <c r="BH227" s="220">
        <f t="shared" ref="BH227:BT227" si="54">MAX(AR245-AR244,0)</f>
        <v>0</v>
      </c>
      <c r="BI227" s="220">
        <f t="shared" si="54"/>
        <v>0</v>
      </c>
      <c r="BJ227" s="220">
        <f t="shared" si="54"/>
        <v>82.805524618497884</v>
      </c>
      <c r="BK227" s="220">
        <f t="shared" si="54"/>
        <v>83.185974613203939</v>
      </c>
      <c r="BL227" s="220">
        <f t="shared" si="54"/>
        <v>83.754149901608116</v>
      </c>
      <c r="BM227" s="220">
        <f t="shared" si="54"/>
        <v>84.566187415721174</v>
      </c>
      <c r="BN227" s="220">
        <f t="shared" si="54"/>
        <v>85.265051134823807</v>
      </c>
      <c r="BO227" s="220">
        <f t="shared" si="54"/>
        <v>86.148057430411882</v>
      </c>
      <c r="BP227" s="220">
        <f t="shared" si="54"/>
        <v>86.597063762916605</v>
      </c>
      <c r="BQ227" s="220">
        <f t="shared" si="54"/>
        <v>87.039642873151251</v>
      </c>
      <c r="BR227" s="220">
        <f t="shared" si="54"/>
        <v>88.254206870997677</v>
      </c>
      <c r="BS227" s="220">
        <f t="shared" si="54"/>
        <v>89.389058671697057</v>
      </c>
      <c r="BT227" s="220">
        <f t="shared" si="54"/>
        <v>90.0431331343284</v>
      </c>
    </row>
    <row r="228" spans="28:72" hidden="1" x14ac:dyDescent="0.2">
      <c r="AB228" s="190">
        <v>2008</v>
      </c>
      <c r="AC228" s="190">
        <v>2008</v>
      </c>
      <c r="AD228" s="190" t="s">
        <v>239</v>
      </c>
      <c r="AE228" s="190" t="s">
        <v>194</v>
      </c>
      <c r="AF228" s="190">
        <v>1</v>
      </c>
      <c r="AG228" s="190">
        <v>100</v>
      </c>
      <c r="AI228">
        <f t="shared" si="43"/>
        <v>2008</v>
      </c>
      <c r="AJ228" t="str">
        <f t="shared" si="44"/>
        <v>Greater Sydney</v>
      </c>
      <c r="AP228" s="190" t="str">
        <f>IF('HEM Drop In Tables'!AA49&lt;&gt;"",'HEM Drop In Tables'!AA49,"")</f>
        <v/>
      </c>
      <c r="AQ228" s="219" t="str">
        <f>IF('HEM Drop In Tables'!AB49&lt;&gt;"",'HEM Drop In Tables'!AB49,"")</f>
        <v/>
      </c>
      <c r="AR228" s="219" t="str">
        <f>IF('HEM Drop In Tables'!AC49&lt;&gt;"",'HEM Drop In Tables'!AC49,"")</f>
        <v/>
      </c>
      <c r="AS228" s="219" t="str">
        <f>IF('HEM Drop In Tables'!AD49&lt;&gt;"",'HEM Drop In Tables'!AD49,"")</f>
        <v/>
      </c>
      <c r="AT228" s="219" t="str">
        <f>IF('HEM Drop In Tables'!AE49&lt;&gt;"",'HEM Drop In Tables'!AE49,"")</f>
        <v/>
      </c>
      <c r="AU228" s="219" t="str">
        <f>IF('HEM Drop In Tables'!AF49&lt;&gt;"",'HEM Drop In Tables'!AF49,"")</f>
        <v/>
      </c>
      <c r="AV228" s="219" t="str">
        <f>IF('HEM Drop In Tables'!AG49&lt;&gt;"",'HEM Drop In Tables'!AG49,"")</f>
        <v/>
      </c>
      <c r="AW228" s="219" t="str">
        <f>IF('HEM Drop In Tables'!AH49&lt;&gt;"",'HEM Drop In Tables'!AH49,"")</f>
        <v/>
      </c>
      <c r="AX228" s="219" t="str">
        <f>IF('HEM Drop In Tables'!AI49&lt;&gt;"",'HEM Drop In Tables'!AI49,"")</f>
        <v/>
      </c>
      <c r="AY228" s="219" t="str">
        <f>IF('HEM Drop In Tables'!AJ49&lt;&gt;"",'HEM Drop In Tables'!AJ49,"")</f>
        <v/>
      </c>
      <c r="AZ228" s="219" t="str">
        <f>IF('HEM Drop In Tables'!AK49&lt;&gt;"",'HEM Drop In Tables'!AK49,"")</f>
        <v/>
      </c>
      <c r="BA228" s="219" t="str">
        <f>IF('HEM Drop In Tables'!AL49&lt;&gt;"",'HEM Drop In Tables'!AL49,"")</f>
        <v/>
      </c>
      <c r="BB228" s="219" t="str">
        <f>IF('HEM Drop In Tables'!AM49&lt;&gt;"",'HEM Drop In Tables'!AM49,"")</f>
        <v/>
      </c>
      <c r="BC228" s="219" t="str">
        <f>IF('HEM Drop In Tables'!AN49&lt;&gt;"",'HEM Drop In Tables'!AN49,"")</f>
        <v/>
      </c>
      <c r="BD228" s="219" t="str">
        <f>IF('HEM Drop In Tables'!AO49&lt;&gt;"",'HEM Drop In Tables'!AO49,"")</f>
        <v/>
      </c>
      <c r="BG228" s="220"/>
      <c r="BH228" s="220"/>
      <c r="BI228" s="220"/>
      <c r="BJ228" s="220"/>
      <c r="BK228" s="220"/>
      <c r="BL228" s="220"/>
      <c r="BM228" s="220"/>
      <c r="BN228" s="220"/>
      <c r="BO228" s="220"/>
      <c r="BP228" s="220"/>
      <c r="BQ228" s="220"/>
      <c r="BR228" s="220"/>
      <c r="BS228" s="220"/>
      <c r="BT228" s="220"/>
    </row>
    <row r="229" spans="28:72" ht="28.5" hidden="1" x14ac:dyDescent="0.45">
      <c r="AB229" s="190">
        <v>2009</v>
      </c>
      <c r="AC229" s="190">
        <v>2009</v>
      </c>
      <c r="AD229" s="190" t="s">
        <v>239</v>
      </c>
      <c r="AE229" s="190" t="s">
        <v>194</v>
      </c>
      <c r="AF229" s="190">
        <v>0.99503299999999995</v>
      </c>
      <c r="AG229" s="190">
        <v>99.503299999999996</v>
      </c>
      <c r="AI229">
        <f t="shared" si="43"/>
        <v>2009</v>
      </c>
      <c r="AJ229" t="str">
        <f t="shared" si="44"/>
        <v>Greater Sydney</v>
      </c>
      <c r="AP229" s="216" t="str">
        <f>IF('HEM Drop In Tables'!AA50&lt;&gt;"",'HEM Drop In Tables'!AA50,"")</f>
        <v>Melbourne</v>
      </c>
      <c r="AQ229" s="219"/>
      <c r="AR229" s="219"/>
      <c r="AS229" s="219"/>
      <c r="AT229" s="219"/>
      <c r="AU229" s="219"/>
      <c r="AV229" s="219"/>
      <c r="AW229" s="219"/>
      <c r="AX229" s="219"/>
      <c r="AY229" s="219"/>
      <c r="AZ229" s="219"/>
      <c r="BA229" s="219"/>
      <c r="BB229" s="219"/>
      <c r="BC229" s="219"/>
      <c r="BD229" s="219"/>
      <c r="BF229" t="s">
        <v>200</v>
      </c>
      <c r="BG229" s="220"/>
      <c r="BH229" s="220"/>
      <c r="BI229" s="220"/>
      <c r="BJ229" s="220"/>
      <c r="BK229" s="220"/>
      <c r="BL229" s="220"/>
      <c r="BM229" s="220"/>
      <c r="BN229" s="220"/>
      <c r="BO229" s="220"/>
      <c r="BP229" s="220"/>
      <c r="BQ229" s="220"/>
      <c r="BR229" s="220"/>
      <c r="BS229" s="220"/>
      <c r="BT229" s="220"/>
    </row>
    <row r="230" spans="28:72" hidden="1" x14ac:dyDescent="0.2">
      <c r="AB230" s="190">
        <v>2010</v>
      </c>
      <c r="AC230" s="190">
        <v>2010</v>
      </c>
      <c r="AD230" s="190" t="s">
        <v>239</v>
      </c>
      <c r="AE230" s="190" t="s">
        <v>194</v>
      </c>
      <c r="AF230" s="190">
        <v>1</v>
      </c>
      <c r="AG230" s="190">
        <v>100</v>
      </c>
      <c r="AI230">
        <f t="shared" si="43"/>
        <v>2010</v>
      </c>
      <c r="AJ230" t="str">
        <f t="shared" si="44"/>
        <v>Greater Sydney</v>
      </c>
      <c r="AP230" s="190" t="str">
        <f>IF('HEM Drop In Tables'!AA51&lt;&gt;"",'HEM Drop In Tables'!AA51,"")</f>
        <v>Couple</v>
      </c>
      <c r="AQ230" s="219">
        <f>IF('HEM Drop In Tables'!AB51&lt;&gt;"",'HEM Drop In Tables'!AB51,"")</f>
        <v>0</v>
      </c>
      <c r="AR230" s="219">
        <f>IF('HEM Drop In Tables'!AC51&lt;&gt;"",'HEM Drop In Tables'!AC51,"")</f>
        <v>574.37985278860242</v>
      </c>
      <c r="AS230" s="219">
        <f>IF('HEM Drop In Tables'!AD51&lt;&gt;"",'HEM Drop In Tables'!AD51,"")</f>
        <v>591.35509752565156</v>
      </c>
      <c r="AT230" s="219">
        <f>IF('HEM Drop In Tables'!AE51&lt;&gt;"",'HEM Drop In Tables'!AE51,"")</f>
        <v>611.61926252727085</v>
      </c>
      <c r="AU230" s="219">
        <f>IF('HEM Drop In Tables'!AF51&lt;&gt;"",'HEM Drop In Tables'!AF51,"")</f>
        <v>649.70739264813847</v>
      </c>
      <c r="AV230" s="219">
        <f>IF('HEM Drop In Tables'!AG51&lt;&gt;"",'HEM Drop In Tables'!AG51,"")</f>
        <v>706.57675440448111</v>
      </c>
      <c r="AW230" s="219">
        <f>IF('HEM Drop In Tables'!AH51&lt;&gt;"",'HEM Drop In Tables'!AH51,"")</f>
        <v>787.84721349969391</v>
      </c>
      <c r="AX230" s="219">
        <f>IF('HEM Drop In Tables'!AI51&lt;&gt;"",'HEM Drop In Tables'!AI51,"")</f>
        <v>857.80481053002177</v>
      </c>
      <c r="AY230" s="219">
        <f>IF('HEM Drop In Tables'!AJ51&lt;&gt;"",'HEM Drop In Tables'!AJ51,"")</f>
        <v>946.18417671451891</v>
      </c>
      <c r="AZ230" s="219">
        <f>IF('HEM Drop In Tables'!AK51&lt;&gt;"",'HEM Drop In Tables'!AK51,"")</f>
        <v>991.11837590029984</v>
      </c>
      <c r="BA230" s="219">
        <f>IF('HEM Drop In Tables'!AL51&lt;&gt;"",'HEM Drop In Tables'!AL51,"")</f>
        <v>1035.4278276929758</v>
      </c>
      <c r="BB230" s="219">
        <f>IF('HEM Drop In Tables'!AM51&lt;&gt;"",'HEM Drop In Tables'!AM51,"")</f>
        <v>1156.9839701877506</v>
      </c>
      <c r="BC230" s="219">
        <f>IF('HEM Drop In Tables'!AN51&lt;&gt;"",'HEM Drop In Tables'!AN51,"")</f>
        <v>1270.5727528542786</v>
      </c>
      <c r="BD230" s="219">
        <f>IF('HEM Drop In Tables'!AO51&lt;&gt;"",'HEM Drop In Tables'!AO51,"")</f>
        <v>1336.0436598263382</v>
      </c>
      <c r="BF230" t="s">
        <v>195</v>
      </c>
      <c r="BG230" s="220">
        <f>MAX(AQ250-AQ249,0)</f>
        <v>0</v>
      </c>
      <c r="BH230" s="220">
        <f t="shared" ref="BH230:BT230" si="55">MAX(AR250-AR249,0)</f>
        <v>0</v>
      </c>
      <c r="BI230" s="220">
        <f t="shared" si="55"/>
        <v>108.31160932756416</v>
      </c>
      <c r="BJ230" s="220">
        <f t="shared" si="55"/>
        <v>108.29325312720539</v>
      </c>
      <c r="BK230" s="220">
        <f t="shared" si="55"/>
        <v>108.25877877648077</v>
      </c>
      <c r="BL230" s="220">
        <f t="shared" si="55"/>
        <v>108.20725470882599</v>
      </c>
      <c r="BM230" s="220">
        <f t="shared" si="55"/>
        <v>108.13361785101199</v>
      </c>
      <c r="BN230" s="220">
        <f t="shared" si="55"/>
        <v>108.07024708455799</v>
      </c>
      <c r="BO230" s="220">
        <f t="shared" si="55"/>
        <v>107.99017063939539</v>
      </c>
      <c r="BP230" s="220">
        <f t="shared" si="55"/>
        <v>107.94946720240932</v>
      </c>
      <c r="BQ230" s="220">
        <f t="shared" si="55"/>
        <v>107.90934807742769</v>
      </c>
      <c r="BR230" s="220">
        <f t="shared" si="55"/>
        <v>107.79923702332917</v>
      </c>
      <c r="BS230" s="220">
        <f t="shared" si="55"/>
        <v>107.69641676520587</v>
      </c>
      <c r="BT230" s="220">
        <f t="shared" si="55"/>
        <v>107.63703662973194</v>
      </c>
    </row>
    <row r="231" spans="28:72" hidden="1" x14ac:dyDescent="0.2">
      <c r="AB231" s="190">
        <v>2011</v>
      </c>
      <c r="AC231" s="190">
        <v>2011</v>
      </c>
      <c r="AD231" s="190" t="s">
        <v>239</v>
      </c>
      <c r="AE231" s="190" t="s">
        <v>194</v>
      </c>
      <c r="AF231" s="190">
        <v>0.99102299999999999</v>
      </c>
      <c r="AG231" s="190">
        <v>99.1023</v>
      </c>
      <c r="AI231">
        <f t="shared" si="43"/>
        <v>2011</v>
      </c>
      <c r="AJ231" t="str">
        <f t="shared" si="44"/>
        <v>Greater Sydney</v>
      </c>
      <c r="AP231" s="190" t="str">
        <f>IF('HEM Drop In Tables'!AA52&lt;&gt;"",'HEM Drop In Tables'!AA52,"")</f>
        <v>Couple with 1 child</v>
      </c>
      <c r="AQ231" s="219">
        <f>IF('HEM Drop In Tables'!AB52&lt;&gt;"",'HEM Drop In Tables'!AB52,"")</f>
        <v>0</v>
      </c>
      <c r="AR231" s="219">
        <f>IF('HEM Drop In Tables'!AC52&lt;&gt;"",'HEM Drop In Tables'!AC52,"")</f>
        <v>0</v>
      </c>
      <c r="AS231" s="219">
        <f>IF('HEM Drop In Tables'!AD52&lt;&gt;"",'HEM Drop In Tables'!AD52,"")</f>
        <v>682.49806593295091</v>
      </c>
      <c r="AT231" s="219">
        <f>IF('HEM Drop In Tables'!AE52&lt;&gt;"",'HEM Drop In Tables'!AE52,"")</f>
        <v>702.87264969252055</v>
      </c>
      <c r="AU231" s="219">
        <f>IF('HEM Drop In Tables'!AF52&lt;&gt;"",'HEM Drop In Tables'!AF52,"")</f>
        <v>741.1683300106198</v>
      </c>
      <c r="AV231" s="219">
        <f>IF('HEM Drop In Tables'!AG52&lt;&gt;"",'HEM Drop In Tables'!AG52,"")</f>
        <v>798.34756176988776</v>
      </c>
      <c r="AW231" s="219">
        <f>IF('HEM Drop In Tables'!AH52&lt;&gt;"",'HEM Drop In Tables'!AH52,"")</f>
        <v>880.06086088099153</v>
      </c>
      <c r="AX231" s="219">
        <f>IF('HEM Drop In Tables'!AI52&lt;&gt;"",'HEM Drop In Tables'!AI52,"")</f>
        <v>950.39965451984745</v>
      </c>
      <c r="AY231" s="219">
        <f>IF('HEM Drop In Tables'!AJ52&lt;&gt;"",'HEM Drop In Tables'!AJ52,"")</f>
        <v>1039.2606154153134</v>
      </c>
      <c r="AZ231" s="219">
        <f>IF('HEM Drop In Tables'!AK52&lt;&gt;"",'HEM Drop In Tables'!AK52,"")</f>
        <v>1084.4396595509447</v>
      </c>
      <c r="BA231" s="219">
        <f>IF('HEM Drop In Tables'!AL52&lt;&gt;"",'HEM Drop In Tables'!AL52,"")</f>
        <v>1128.9905705637007</v>
      </c>
      <c r="BB231" s="219">
        <f>IF('HEM Drop In Tables'!AM52&lt;&gt;"",'HEM Drop In Tables'!AM52,"")</f>
        <v>1251.2090314212353</v>
      </c>
      <c r="BC231" s="219">
        <f>IF('HEM Drop In Tables'!AN52&lt;&gt;"",'HEM Drop In Tables'!AN52,"")</f>
        <v>1365.4167555688516</v>
      </c>
      <c r="BD231" s="219">
        <f>IF('HEM Drop In Tables'!AO52&lt;&gt;"",'HEM Drop In Tables'!AO52,"")</f>
        <v>1431.2444113252384</v>
      </c>
    </row>
    <row r="232" spans="28:72" hidden="1" x14ac:dyDescent="0.2">
      <c r="AB232" s="190">
        <v>2015</v>
      </c>
      <c r="AC232" s="190">
        <v>2015</v>
      </c>
      <c r="AD232" s="190" t="s">
        <v>239</v>
      </c>
      <c r="AE232" s="190" t="s">
        <v>194</v>
      </c>
      <c r="AF232" s="190">
        <v>1</v>
      </c>
      <c r="AG232" s="190">
        <v>100</v>
      </c>
      <c r="AI232">
        <f t="shared" si="43"/>
        <v>2015</v>
      </c>
      <c r="AJ232" t="str">
        <f t="shared" si="44"/>
        <v>Greater Sydney</v>
      </c>
      <c r="AP232" s="190" t="str">
        <f>IF('HEM Drop In Tables'!AA53&lt;&gt;"",'HEM Drop In Tables'!AA53,"")</f>
        <v>Couple with 2 children</v>
      </c>
      <c r="AQ232" s="219">
        <f>IF('HEM Drop In Tables'!AB53&lt;&gt;"",'HEM Drop In Tables'!AB53,"")</f>
        <v>0</v>
      </c>
      <c r="AR232" s="219">
        <f>IF('HEM Drop In Tables'!AC53&lt;&gt;"",'HEM Drop In Tables'!AC53,"")</f>
        <v>0</v>
      </c>
      <c r="AS232" s="219">
        <f>IF('HEM Drop In Tables'!AD53&lt;&gt;"",'HEM Drop In Tables'!AD53,"")</f>
        <v>754.37277538158833</v>
      </c>
      <c r="AT232" s="219">
        <f>IF('HEM Drop In Tables'!AE53&lt;&gt;"",'HEM Drop In Tables'!AE53,"")</f>
        <v>774.79889848077744</v>
      </c>
      <c r="AU232" s="219">
        <f>IF('HEM Drop In Tables'!AF53&lt;&gt;"",'HEM Drop In Tables'!AF53,"")</f>
        <v>813.19134436019328</v>
      </c>
      <c r="AV232" s="219">
        <f>IF('HEM Drop In Tables'!AG53&lt;&gt;"",'HEM Drop In Tables'!AG53,"")</f>
        <v>870.51513985144425</v>
      </c>
      <c r="AW232" s="219">
        <f>IF('HEM Drop In Tables'!AH53&lt;&gt;"",'HEM Drop In Tables'!AH53,"")</f>
        <v>952.4349913433897</v>
      </c>
      <c r="AX232" s="219">
        <f>IF('HEM Drop In Tables'!AI53&lt;&gt;"",'HEM Drop In Tables'!AI53,"")</f>
        <v>1022.9515852356886</v>
      </c>
      <c r="AY232" s="219">
        <f>IF('HEM Drop In Tables'!AJ53&lt;&gt;"",'HEM Drop In Tables'!AJ53,"")</f>
        <v>1112.0371661530662</v>
      </c>
      <c r="AZ232" s="219">
        <f>IF('HEM Drop In Tables'!AK53&lt;&gt;"",'HEM Drop In Tables'!AK53,"")</f>
        <v>1157.3304124960723</v>
      </c>
      <c r="BA232" s="219">
        <f>IF('HEM Drop In Tables'!AL53&lt;&gt;"",'HEM Drop In Tables'!AL53,"")</f>
        <v>1201.9939379404866</v>
      </c>
      <c r="BB232" s="219">
        <f>IF('HEM Drop In Tables'!AM53&lt;&gt;"",'HEM Drop In Tables'!AM53,"")</f>
        <v>1324.5213388891391</v>
      </c>
      <c r="BC232" s="219">
        <f>IF('HEM Drop In Tables'!AN53&lt;&gt;"",'HEM Drop In Tables'!AN53,"")</f>
        <v>1439.0176796537503</v>
      </c>
      <c r="BD232" s="219">
        <f>IF('HEM Drop In Tables'!AO53&lt;&gt;"",'HEM Drop In Tables'!AO53,"")</f>
        <v>1505.0118067256988</v>
      </c>
    </row>
    <row r="233" spans="28:72" ht="28.5" hidden="1" x14ac:dyDescent="0.45">
      <c r="AB233" s="190">
        <v>2016</v>
      </c>
      <c r="AC233" s="190">
        <v>2016</v>
      </c>
      <c r="AD233" s="190" t="s">
        <v>239</v>
      </c>
      <c r="AE233" s="190" t="s">
        <v>194</v>
      </c>
      <c r="AF233" s="190">
        <v>1</v>
      </c>
      <c r="AG233" s="190">
        <v>100</v>
      </c>
      <c r="AI233">
        <f t="shared" si="43"/>
        <v>2016</v>
      </c>
      <c r="AJ233" t="str">
        <f t="shared" si="44"/>
        <v>Greater Sydney</v>
      </c>
      <c r="AP233" s="190" t="str">
        <f>IF('HEM Drop In Tables'!AA54&lt;&gt;"",'HEM Drop In Tables'!AA54,"")</f>
        <v>Couple with 3 children</v>
      </c>
      <c r="AQ233" s="219">
        <f>IF('HEM Drop In Tables'!AB54&lt;&gt;"",'HEM Drop In Tables'!AB54,"")</f>
        <v>0</v>
      </c>
      <c r="AR233" s="219">
        <f>IF('HEM Drop In Tables'!AC54&lt;&gt;"",'HEM Drop In Tables'!AC54,"")</f>
        <v>0</v>
      </c>
      <c r="AS233" s="219">
        <f>IF('HEM Drop In Tables'!AD54&lt;&gt;"",'HEM Drop In Tables'!AD54,"")</f>
        <v>0</v>
      </c>
      <c r="AT233" s="219">
        <f>IF('HEM Drop In Tables'!AE54&lt;&gt;"",'HEM Drop In Tables'!AE54,"")</f>
        <v>857.20265441694676</v>
      </c>
      <c r="AU233" s="219">
        <f>IF('HEM Drop In Tables'!AF54&lt;&gt;"",'HEM Drop In Tables'!AF54,"")</f>
        <v>895.97563392583152</v>
      </c>
      <c r="AV233" s="219">
        <f>IF('HEM Drop In Tables'!AG54&lt;&gt;"",'HEM Drop In Tables'!AG54,"")</f>
        <v>953.86762325014297</v>
      </c>
      <c r="AW233" s="219">
        <f>IF('HEM Drop In Tables'!AH54&lt;&gt;"",'HEM Drop In Tables'!AH54,"")</f>
        <v>1036.5994380775755</v>
      </c>
      <c r="AX233" s="219">
        <f>IF('HEM Drop In Tables'!AI54&lt;&gt;"",'HEM Drop In Tables'!AI54,"")</f>
        <v>1107.8149698676029</v>
      </c>
      <c r="AY233" s="219">
        <f>IF('HEM Drop In Tables'!AJ54&lt;&gt;"",'HEM Drop In Tables'!AJ54,"")</f>
        <v>1197.783519807447</v>
      </c>
      <c r="AZ233" s="219">
        <f>IF('HEM Drop In Tables'!AK54&lt;&gt;"",'HEM Drop In Tables'!AK54,"")</f>
        <v>1243.5256983043319</v>
      </c>
      <c r="BA233" s="219">
        <f>IF('HEM Drop In Tables'!AL54&lt;&gt;"",'HEM Drop In Tables'!AL54,"")</f>
        <v>1288.6318955822635</v>
      </c>
      <c r="BB233" s="219">
        <f>IF('HEM Drop In Tables'!AM54&lt;&gt;"",'HEM Drop In Tables'!AM54,"")</f>
        <v>1412.3737863501365</v>
      </c>
      <c r="BC233" s="219">
        <f>IF('HEM Drop In Tables'!AN54&lt;&gt;"",'HEM Drop In Tables'!AN54,"")</f>
        <v>1528.0050530940728</v>
      </c>
      <c r="BD233" s="219">
        <f>IF('HEM Drop In Tables'!AO54&lt;&gt;"",'HEM Drop In Tables'!AO54,"")</f>
        <v>1594.653217906957</v>
      </c>
      <c r="BF233" s="193" t="s">
        <v>159</v>
      </c>
      <c r="BG233" s="220"/>
      <c r="BH233" s="220"/>
      <c r="BI233" s="220"/>
      <c r="BJ233" s="220"/>
      <c r="BK233" s="220"/>
      <c r="BL233" s="220"/>
      <c r="BM233" s="220"/>
      <c r="BN233" s="220"/>
      <c r="BO233" s="220"/>
      <c r="BP233" s="220"/>
      <c r="BQ233" s="220"/>
      <c r="BR233" s="220"/>
      <c r="BS233" s="220"/>
      <c r="BT233" s="220"/>
    </row>
    <row r="234" spans="28:72" hidden="1" x14ac:dyDescent="0.2">
      <c r="AB234" s="190">
        <v>2017</v>
      </c>
      <c r="AC234" s="190">
        <v>2017</v>
      </c>
      <c r="AD234" s="190" t="s">
        <v>239</v>
      </c>
      <c r="AE234" s="190" t="s">
        <v>194</v>
      </c>
      <c r="AF234" s="190">
        <v>1</v>
      </c>
      <c r="AG234" s="190">
        <v>100</v>
      </c>
      <c r="AI234">
        <f t="shared" si="43"/>
        <v>2017</v>
      </c>
      <c r="AJ234" t="str">
        <f t="shared" si="44"/>
        <v>Greater Sydney</v>
      </c>
      <c r="AP234" s="190" t="str">
        <f>IF('HEM Drop In Tables'!AA55&lt;&gt;"",'HEM Drop In Tables'!AA55,"")</f>
        <v/>
      </c>
      <c r="AQ234" s="219" t="str">
        <f>IF('HEM Drop In Tables'!AB55&lt;&gt;"",'HEM Drop In Tables'!AB55,"")</f>
        <v/>
      </c>
      <c r="AR234" s="219" t="str">
        <f>IF('HEM Drop In Tables'!AC55&lt;&gt;"",'HEM Drop In Tables'!AC55,"")</f>
        <v/>
      </c>
      <c r="AS234" s="219" t="str">
        <f>IF('HEM Drop In Tables'!AD55&lt;&gt;"",'HEM Drop In Tables'!AD55,"")</f>
        <v/>
      </c>
      <c r="AT234" s="219" t="str">
        <f>IF('HEM Drop In Tables'!AE55&lt;&gt;"",'HEM Drop In Tables'!AE55,"")</f>
        <v/>
      </c>
      <c r="AU234" s="219" t="str">
        <f>IF('HEM Drop In Tables'!AF55&lt;&gt;"",'HEM Drop In Tables'!AF55,"")</f>
        <v/>
      </c>
      <c r="AV234" s="219" t="str">
        <f>IF('HEM Drop In Tables'!AG55&lt;&gt;"",'HEM Drop In Tables'!AG55,"")</f>
        <v/>
      </c>
      <c r="AW234" s="219" t="str">
        <f>IF('HEM Drop In Tables'!AH55&lt;&gt;"",'HEM Drop In Tables'!AH55,"")</f>
        <v/>
      </c>
      <c r="AX234" s="219" t="str">
        <f>IF('HEM Drop In Tables'!AI55&lt;&gt;"",'HEM Drop In Tables'!AI55,"")</f>
        <v/>
      </c>
      <c r="AY234" s="219" t="str">
        <f>IF('HEM Drop In Tables'!AJ55&lt;&gt;"",'HEM Drop In Tables'!AJ55,"")</f>
        <v/>
      </c>
      <c r="AZ234" s="219" t="str">
        <f>IF('HEM Drop In Tables'!AK55&lt;&gt;"",'HEM Drop In Tables'!AK55,"")</f>
        <v/>
      </c>
      <c r="BA234" s="219" t="str">
        <f>IF('HEM Drop In Tables'!AL55&lt;&gt;"",'HEM Drop In Tables'!AL55,"")</f>
        <v/>
      </c>
      <c r="BB234" s="219" t="str">
        <f>IF('HEM Drop In Tables'!AM55&lt;&gt;"",'HEM Drop In Tables'!AM55,"")</f>
        <v/>
      </c>
      <c r="BC234" s="219" t="str">
        <f>IF('HEM Drop In Tables'!AN55&lt;&gt;"",'HEM Drop In Tables'!AN55,"")</f>
        <v/>
      </c>
      <c r="BD234" s="219" t="str">
        <f>IF('HEM Drop In Tables'!AO55&lt;&gt;"",'HEM Drop In Tables'!AO55,"")</f>
        <v/>
      </c>
      <c r="BF234" t="s">
        <v>192</v>
      </c>
      <c r="BG234" s="220"/>
      <c r="BH234" s="220"/>
      <c r="BI234" s="220"/>
      <c r="BJ234" s="220"/>
      <c r="BK234" s="220"/>
      <c r="BL234" s="220"/>
      <c r="BM234" s="220"/>
      <c r="BN234" s="220"/>
      <c r="BO234" s="220"/>
      <c r="BP234" s="220"/>
      <c r="BQ234" s="220"/>
      <c r="BR234" s="220"/>
      <c r="BS234" s="220"/>
      <c r="BT234" s="220"/>
    </row>
    <row r="235" spans="28:72" hidden="1" x14ac:dyDescent="0.2">
      <c r="AB235" s="190">
        <v>2018</v>
      </c>
      <c r="AC235" s="190">
        <v>2018</v>
      </c>
      <c r="AD235" s="190" t="s">
        <v>239</v>
      </c>
      <c r="AE235" s="190" t="s">
        <v>194</v>
      </c>
      <c r="AF235" s="190">
        <v>1</v>
      </c>
      <c r="AG235" s="190">
        <v>100</v>
      </c>
      <c r="AI235">
        <f t="shared" si="43"/>
        <v>2018</v>
      </c>
      <c r="AJ235" t="str">
        <f t="shared" si="44"/>
        <v>Greater Sydney</v>
      </c>
      <c r="AP235" s="190" t="str">
        <f>IF('HEM Drop In Tables'!AA56&lt;&gt;"",'HEM Drop In Tables'!AA56,"")</f>
        <v>Single person</v>
      </c>
      <c r="AQ235" s="219">
        <f>IF('HEM Drop In Tables'!AB56&lt;&gt;"",'HEM Drop In Tables'!AB56,"")</f>
        <v>299.25309085797653</v>
      </c>
      <c r="AR235" s="219">
        <f>IF('HEM Drop In Tables'!AC56&lt;&gt;"",'HEM Drop In Tables'!AC56,"")</f>
        <v>311.42845086261826</v>
      </c>
      <c r="AS235" s="219">
        <f>IF('HEM Drop In Tables'!AD56&lt;&gt;"",'HEM Drop In Tables'!AD56,"")</f>
        <v>328.30461077074585</v>
      </c>
      <c r="AT235" s="219">
        <f>IF('HEM Drop In Tables'!AE56&lt;&gt;"",'HEM Drop In Tables'!AE56,"")</f>
        <v>348.45049891130816</v>
      </c>
      <c r="AU235" s="219">
        <f>IF('HEM Drop In Tables'!AF56&lt;&gt;"",'HEM Drop In Tables'!AF56,"")</f>
        <v>386.31631814624126</v>
      </c>
      <c r="AV235" s="219">
        <f>IF('HEM Drop In Tables'!AG56&lt;&gt;"",'HEM Drop In Tables'!AG56,"")</f>
        <v>442.85375681175714</v>
      </c>
      <c r="AW235" s="219">
        <f>IF('HEM Drop In Tables'!AH56&lt;&gt;"",'HEM Drop In Tables'!AH56,"")</f>
        <v>523.64986971608641</v>
      </c>
      <c r="AX235" s="219">
        <f>IF('HEM Drop In Tables'!AI56&lt;&gt;"",'HEM Drop In Tables'!AI56,"")</f>
        <v>593.19913261067836</v>
      </c>
      <c r="AY235" s="219">
        <f>IF('HEM Drop In Tables'!AJ56&lt;&gt;"",'HEM Drop In Tables'!AJ56,"")</f>
        <v>681.06266883738135</v>
      </c>
      <c r="AZ235" s="219">
        <f>IF('HEM Drop In Tables'!AK56&lt;&gt;"",'HEM Drop In Tables'!AK56,"")</f>
        <v>725.7345983449701</v>
      </c>
      <c r="BA235" s="219">
        <f>IF('HEM Drop In Tables'!AL56&lt;&gt;"",'HEM Drop In Tables'!AL56,"")</f>
        <v>769.78544524394408</v>
      </c>
      <c r="BB235" s="219">
        <f>IF('HEM Drop In Tables'!AM56&lt;&gt;"",'HEM Drop In Tables'!AM56,"")</f>
        <v>890.63207665783591</v>
      </c>
      <c r="BC235" s="219">
        <f>IF('HEM Drop In Tables'!AN56&lt;&gt;"",'HEM Drop In Tables'!AN56,"")</f>
        <v>1003.5577785683104</v>
      </c>
      <c r="BD235" s="219">
        <f>IF('HEM Drop In Tables'!AO56&lt;&gt;"",'HEM Drop In Tables'!AO56,"")</f>
        <v>1068.6466213981455</v>
      </c>
      <c r="BF235" t="s">
        <v>195</v>
      </c>
      <c r="BG235" s="220">
        <f>MAX(AQ257-AQ256,0)</f>
        <v>0</v>
      </c>
      <c r="BH235" s="220">
        <f t="shared" ref="BH235:BT235" si="56">MAX(AR257-AR256,0)</f>
        <v>0</v>
      </c>
      <c r="BI235" s="220">
        <f t="shared" si="56"/>
        <v>0</v>
      </c>
      <c r="BJ235" s="220">
        <f t="shared" si="56"/>
        <v>82.080426821446963</v>
      </c>
      <c r="BK235" s="220">
        <f t="shared" si="56"/>
        <v>82.460904633137716</v>
      </c>
      <c r="BL235" s="220">
        <f t="shared" si="56"/>
        <v>83.02909846619832</v>
      </c>
      <c r="BM235" s="220">
        <f t="shared" si="56"/>
        <v>83.841061801685669</v>
      </c>
      <c r="BN235" s="220">
        <f t="shared" si="56"/>
        <v>84.539981154757584</v>
      </c>
      <c r="BO235" s="220">
        <f t="shared" si="56"/>
        <v>85.422987450345545</v>
      </c>
      <c r="BP235" s="220">
        <f t="shared" si="56"/>
        <v>85.871900875759366</v>
      </c>
      <c r="BQ235" s="220">
        <f t="shared" si="56"/>
        <v>86.314610166206876</v>
      </c>
      <c r="BR235" s="220">
        <f t="shared" si="56"/>
        <v>87.529025439184124</v>
      </c>
      <c r="BS235" s="220">
        <f t="shared" si="56"/>
        <v>88.663988507822069</v>
      </c>
      <c r="BT235" s="220">
        <f t="shared" si="56"/>
        <v>89.318026248758088</v>
      </c>
    </row>
    <row r="236" spans="28:72" hidden="1" x14ac:dyDescent="0.2">
      <c r="AB236" s="190">
        <v>2019</v>
      </c>
      <c r="AC236" s="190">
        <v>2019</v>
      </c>
      <c r="AD236" s="190" t="s">
        <v>239</v>
      </c>
      <c r="AE236" s="190" t="s">
        <v>194</v>
      </c>
      <c r="AF236" s="190">
        <v>1</v>
      </c>
      <c r="AG236" s="190">
        <v>100</v>
      </c>
      <c r="AI236">
        <f t="shared" si="43"/>
        <v>2019</v>
      </c>
      <c r="AJ236" t="str">
        <f t="shared" si="44"/>
        <v>Greater Sydney</v>
      </c>
      <c r="AP236" s="190" t="str">
        <f>IF('HEM Drop In Tables'!AA57&lt;&gt;"",'HEM Drop In Tables'!AA57,"")</f>
        <v>Single parent with 1 child</v>
      </c>
      <c r="AQ236" s="219">
        <f>IF('HEM Drop In Tables'!AB57&lt;&gt;"",'HEM Drop In Tables'!AB57,"")</f>
        <v>0</v>
      </c>
      <c r="AR236" s="219">
        <f>IF('HEM Drop In Tables'!AC57&lt;&gt;"",'HEM Drop In Tables'!AC57,"")</f>
        <v>417.65711183404682</v>
      </c>
      <c r="AS236" s="219">
        <f>IF('HEM Drop In Tables'!AD57&lt;&gt;"",'HEM Drop In Tables'!AD57,"")</f>
        <v>434.63832782228616</v>
      </c>
      <c r="AT236" s="219">
        <f>IF('HEM Drop In Tables'!AE57&lt;&gt;"",'HEM Drop In Tables'!AE57,"")</f>
        <v>454.90962648573634</v>
      </c>
      <c r="AU236" s="219">
        <f>IF('HEM Drop In Tables'!AF57&lt;&gt;"",'HEM Drop In Tables'!AF57,"")</f>
        <v>493.01117410059658</v>
      </c>
      <c r="AV236" s="219">
        <f>IF('HEM Drop In Tables'!AG57&lt;&gt;"",'HEM Drop In Tables'!AG57,"")</f>
        <v>549.90054656663995</v>
      </c>
      <c r="AW236" s="219">
        <f>IF('HEM Drop In Tables'!AH57&lt;&gt;"",'HEM Drop In Tables'!AH57,"")</f>
        <v>631.19960637152155</v>
      </c>
      <c r="AX236" s="219">
        <f>IF('HEM Drop In Tables'!AI57&lt;&gt;"",'HEM Drop In Tables'!AI57,"")</f>
        <v>701.1818492130102</v>
      </c>
      <c r="AY236" s="219">
        <f>IF('HEM Drop In Tables'!AJ57&lt;&gt;"",'HEM Drop In Tables'!AJ57,"")</f>
        <v>789.59232788159591</v>
      </c>
      <c r="AZ236" s="219">
        <f>IF('HEM Drop In Tables'!AK57&lt;&gt;"",'HEM Drop In Tables'!AK57,"")</f>
        <v>834.54234540391349</v>
      </c>
      <c r="BA236" s="219">
        <f>IF('HEM Drop In Tables'!AL57&lt;&gt;"",'HEM Drop In Tables'!AL57,"")</f>
        <v>878.86741400533663</v>
      </c>
      <c r="BB236" s="219">
        <f>IF('HEM Drop In Tables'!AM57&lt;&gt;"",'HEM Drop In Tables'!AM57,"")</f>
        <v>1000.4663483158085</v>
      </c>
      <c r="BC236" s="219">
        <f>IF('HEM Drop In Tables'!AN57&lt;&gt;"",'HEM Drop In Tables'!AN57,"")</f>
        <v>1114.0950812134338</v>
      </c>
      <c r="BD236" s="219">
        <f>IF('HEM Drop In Tables'!AO57&lt;&gt;"",'HEM Drop In Tables'!AO57,"")</f>
        <v>1179.5890361280094</v>
      </c>
      <c r="BG236" s="220"/>
      <c r="BH236" s="220"/>
      <c r="BI236" s="220"/>
      <c r="BJ236" s="220"/>
      <c r="BK236" s="220"/>
      <c r="BL236" s="220"/>
      <c r="BM236" s="220"/>
      <c r="BN236" s="220"/>
      <c r="BO236" s="220"/>
      <c r="BP236" s="220"/>
      <c r="BQ236" s="220"/>
      <c r="BR236" s="220"/>
      <c r="BS236" s="220"/>
      <c r="BT236" s="220"/>
    </row>
    <row r="237" spans="28:72" hidden="1" x14ac:dyDescent="0.2">
      <c r="AB237" s="190">
        <v>2020</v>
      </c>
      <c r="AC237" s="190">
        <v>2020</v>
      </c>
      <c r="AD237" s="190" t="s">
        <v>239</v>
      </c>
      <c r="AE237" s="190" t="s">
        <v>194</v>
      </c>
      <c r="AF237" s="190">
        <v>1</v>
      </c>
      <c r="AG237" s="190">
        <v>100</v>
      </c>
      <c r="AI237">
        <f t="shared" si="43"/>
        <v>2020</v>
      </c>
      <c r="AJ237" t="str">
        <f t="shared" si="44"/>
        <v>Greater Sydney</v>
      </c>
      <c r="AP237" s="190" t="str">
        <f>IF('HEM Drop In Tables'!AA58&lt;&gt;"",'HEM Drop In Tables'!AA58,"")</f>
        <v>Single parent with 2 children</v>
      </c>
      <c r="AQ237" s="219">
        <f>IF('HEM Drop In Tables'!AB58&lt;&gt;"",'HEM Drop In Tables'!AB58,"")</f>
        <v>0</v>
      </c>
      <c r="AR237" s="219">
        <f>IF('HEM Drop In Tables'!AC58&lt;&gt;"",'HEM Drop In Tables'!AC58,"")</f>
        <v>526.02051318853194</v>
      </c>
      <c r="AS237" s="219">
        <f>IF('HEM Drop In Tables'!AD58&lt;&gt;"",'HEM Drop In Tables'!AD58,"")</f>
        <v>542.98635683068915</v>
      </c>
      <c r="AT237" s="219">
        <f>IF('HEM Drop In Tables'!AE58&lt;&gt;"",'HEM Drop In Tables'!AE58,"")</f>
        <v>563.23929929378062</v>
      </c>
      <c r="AU237" s="219">
        <f>IF('HEM Drop In Tables'!AF58&lt;&gt;"",'HEM Drop In Tables'!AF58,"")</f>
        <v>601.30633574966339</v>
      </c>
      <c r="AV237" s="219">
        <f>IF('HEM Drop In Tables'!AG58&lt;&gt;"",'HEM Drop In Tables'!AG58,"")</f>
        <v>658.14423015003524</v>
      </c>
      <c r="AW237" s="219">
        <f>IF('HEM Drop In Tables'!AH58&lt;&gt;"",'HEM Drop In Tables'!AH58,"")</f>
        <v>739.36964391170511</v>
      </c>
      <c r="AX237" s="219">
        <f>IF('HEM Drop In Tables'!AI58&lt;&gt;"",'HEM Drop In Tables'!AI58,"")</f>
        <v>809.28853435753524</v>
      </c>
      <c r="AY237" s="219">
        <f>IF('HEM Drop In Tables'!AJ58&lt;&gt;"",'HEM Drop In Tables'!AJ58,"")</f>
        <v>897.61893659762382</v>
      </c>
      <c r="AZ237" s="219">
        <f>IF('HEM Drop In Tables'!AK58&lt;&gt;"",'HEM Drop In Tables'!AK58,"")</f>
        <v>942.52825068295556</v>
      </c>
      <c r="BA237" s="219">
        <f>IF('HEM Drop In Tables'!AL58&lt;&gt;"",'HEM Drop In Tables'!AL58,"")</f>
        <v>986.81318175527053</v>
      </c>
      <c r="BB237" s="219">
        <f>IF('HEM Drop In Tables'!AM58&lt;&gt;"",'HEM Drop In Tables'!AM58,"")</f>
        <v>1108.3019682200563</v>
      </c>
      <c r="BC237" s="219">
        <f>IF('HEM Drop In Tables'!AN58&lt;&gt;"",'HEM Drop In Tables'!AN58,"")</f>
        <v>1221.8278440513059</v>
      </c>
      <c r="BD237" s="219">
        <f>IF('HEM Drop In Tables'!AO58&lt;&gt;"",'HEM Drop In Tables'!AO58,"")</f>
        <v>1287.2624924469128</v>
      </c>
      <c r="BF237" t="s">
        <v>200</v>
      </c>
      <c r="BG237" s="220"/>
      <c r="BH237" s="220"/>
      <c r="BI237" s="220"/>
      <c r="BJ237" s="220"/>
      <c r="BK237" s="220"/>
      <c r="BL237" s="220"/>
      <c r="BM237" s="220"/>
      <c r="BN237" s="220"/>
      <c r="BO237" s="220"/>
      <c r="BP237" s="220"/>
      <c r="BQ237" s="220"/>
      <c r="BR237" s="220"/>
      <c r="BS237" s="220"/>
      <c r="BT237" s="220"/>
    </row>
    <row r="238" spans="28:72" hidden="1" x14ac:dyDescent="0.2">
      <c r="AB238" s="190">
        <v>2021</v>
      </c>
      <c r="AC238" s="190">
        <v>2021</v>
      </c>
      <c r="AD238" s="190" t="s">
        <v>239</v>
      </c>
      <c r="AE238" s="190" t="s">
        <v>194</v>
      </c>
      <c r="AF238" s="190">
        <v>1</v>
      </c>
      <c r="AG238" s="190">
        <v>100</v>
      </c>
      <c r="AI238">
        <f t="shared" si="43"/>
        <v>2021</v>
      </c>
      <c r="AJ238" t="str">
        <f t="shared" si="44"/>
        <v>Greater Sydney</v>
      </c>
      <c r="AP238" s="190" t="str">
        <f>IF('HEM Drop In Tables'!AA59&lt;&gt;"",'HEM Drop In Tables'!AA59,"")</f>
        <v>Single parent with 3 children</v>
      </c>
      <c r="AQ238" s="219">
        <f>IF('HEM Drop In Tables'!AB59&lt;&gt;"",'HEM Drop In Tables'!AB59,"")</f>
        <v>0</v>
      </c>
      <c r="AR238" s="219">
        <f>IF('HEM Drop In Tables'!AC59&lt;&gt;"",'HEM Drop In Tables'!AC59,"")</f>
        <v>0</v>
      </c>
      <c r="AS238" s="219">
        <f>IF('HEM Drop In Tables'!AD59&lt;&gt;"",'HEM Drop In Tables'!AD59,"")</f>
        <v>651.33438583909219</v>
      </c>
      <c r="AT238" s="219">
        <f>IF('HEM Drop In Tables'!AE59&lt;&gt;"",'HEM Drop In Tables'!AE59,"")</f>
        <v>671.5689721018249</v>
      </c>
      <c r="AU238" s="219">
        <f>IF('HEM Drop In Tables'!AF59&lt;&gt;"",'HEM Drop In Tables'!AF59,"")</f>
        <v>709.6014973987302</v>
      </c>
      <c r="AV238" s="219">
        <f>IF('HEM Drop In Tables'!AG59&lt;&gt;"",'HEM Drop In Tables'!AG59,"")</f>
        <v>766.38791373343054</v>
      </c>
      <c r="AW238" s="219">
        <f>IF('HEM Drop In Tables'!AH59&lt;&gt;"",'HEM Drop In Tables'!AH59,"")</f>
        <v>847.53968145188867</v>
      </c>
      <c r="AX238" s="219">
        <f>IF('HEM Drop In Tables'!AI59&lt;&gt;"",'HEM Drop In Tables'!AI59,"")</f>
        <v>917.39521950206029</v>
      </c>
      <c r="AY238" s="219">
        <f>IF('HEM Drop In Tables'!AJ59&lt;&gt;"",'HEM Drop In Tables'!AJ59,"")</f>
        <v>1005.6455453136517</v>
      </c>
      <c r="AZ238" s="219">
        <f>IF('HEM Drop In Tables'!AK59&lt;&gt;"",'HEM Drop In Tables'!AK59,"")</f>
        <v>1050.5141559619976</v>
      </c>
      <c r="BA238" s="219">
        <f>IF('HEM Drop In Tables'!AL59&lt;&gt;"",'HEM Drop In Tables'!AL59,"")</f>
        <v>1094.7589495052043</v>
      </c>
      <c r="BB238" s="219">
        <f>IF('HEM Drop In Tables'!AM59&lt;&gt;"",'HEM Drop In Tables'!AM59,"")</f>
        <v>1216.1375881243041</v>
      </c>
      <c r="BC238" s="219">
        <f>IF('HEM Drop In Tables'!AN59&lt;&gt;"",'HEM Drop In Tables'!AN59,"")</f>
        <v>1329.560606889178</v>
      </c>
      <c r="BD238" s="219">
        <f>IF('HEM Drop In Tables'!AO59&lt;&gt;"",'HEM Drop In Tables'!AO59,"")</f>
        <v>1394.9359487658162</v>
      </c>
      <c r="BF238" t="s">
        <v>195</v>
      </c>
      <c r="BG238" s="220">
        <f>MAX(AQ262-AQ261,0)</f>
        <v>0</v>
      </c>
      <c r="BH238" s="220">
        <f t="shared" ref="BH238:BT238" si="57">MAX(AR262-AR261,0)</f>
        <v>0</v>
      </c>
      <c r="BI238" s="220">
        <f t="shared" si="57"/>
        <v>108.37734022393164</v>
      </c>
      <c r="BJ238" s="220">
        <f t="shared" si="57"/>
        <v>108.35898402357304</v>
      </c>
      <c r="BK238" s="220">
        <f t="shared" si="57"/>
        <v>108.32451887491175</v>
      </c>
      <c r="BL238" s="220">
        <f t="shared" si="57"/>
        <v>108.27300400098727</v>
      </c>
      <c r="BM238" s="220">
        <f t="shared" si="57"/>
        <v>108.199339553649</v>
      </c>
      <c r="BN238" s="220">
        <f t="shared" si="57"/>
        <v>108.135968787195</v>
      </c>
      <c r="BO238" s="220">
        <f t="shared" si="57"/>
        <v>108.05596590854191</v>
      </c>
      <c r="BP238" s="220">
        <f t="shared" si="57"/>
        <v>108.01522569663405</v>
      </c>
      <c r="BQ238" s="220">
        <f t="shared" si="57"/>
        <v>107.975088167526</v>
      </c>
      <c r="BR238" s="220">
        <f t="shared" si="57"/>
        <v>107.86497709676178</v>
      </c>
      <c r="BS238" s="220">
        <f t="shared" si="57"/>
        <v>107.76212006371679</v>
      </c>
      <c r="BT238" s="220">
        <f t="shared" si="57"/>
        <v>107.70277673649571</v>
      </c>
    </row>
    <row r="239" spans="28:72" hidden="1" x14ac:dyDescent="0.2">
      <c r="AB239" s="190">
        <v>2022</v>
      </c>
      <c r="AC239" s="190">
        <v>2022</v>
      </c>
      <c r="AD239" s="190" t="s">
        <v>239</v>
      </c>
      <c r="AE239" s="190" t="s">
        <v>194</v>
      </c>
      <c r="AF239" s="190">
        <v>1</v>
      </c>
      <c r="AG239" s="190">
        <v>100</v>
      </c>
      <c r="AI239">
        <f t="shared" si="43"/>
        <v>2022</v>
      </c>
      <c r="AJ239" t="str">
        <f t="shared" si="44"/>
        <v>Greater Sydney</v>
      </c>
      <c r="AP239" s="190" t="str">
        <f>IF('HEM Drop In Tables'!AA60&lt;&gt;"",'HEM Drop In Tables'!AA60,"")</f>
        <v/>
      </c>
      <c r="AQ239" s="219" t="str">
        <f>IF('HEM Drop In Tables'!AB60&lt;&gt;"",'HEM Drop In Tables'!AB60,"")</f>
        <v/>
      </c>
      <c r="AR239" s="219" t="str">
        <f>IF('HEM Drop In Tables'!AC60&lt;&gt;"",'HEM Drop In Tables'!AC60,"")</f>
        <v/>
      </c>
      <c r="AS239" s="219" t="str">
        <f>IF('HEM Drop In Tables'!AD60&lt;&gt;"",'HEM Drop In Tables'!AD60,"")</f>
        <v/>
      </c>
      <c r="AT239" s="219" t="str">
        <f>IF('HEM Drop In Tables'!AE60&lt;&gt;"",'HEM Drop In Tables'!AE60,"")</f>
        <v/>
      </c>
      <c r="AU239" s="219" t="str">
        <f>IF('HEM Drop In Tables'!AF60&lt;&gt;"",'HEM Drop In Tables'!AF60,"")</f>
        <v/>
      </c>
      <c r="AV239" s="219" t="str">
        <f>IF('HEM Drop In Tables'!AG60&lt;&gt;"",'HEM Drop In Tables'!AG60,"")</f>
        <v/>
      </c>
      <c r="AW239" s="219" t="str">
        <f>IF('HEM Drop In Tables'!AH60&lt;&gt;"",'HEM Drop In Tables'!AH60,"")</f>
        <v/>
      </c>
      <c r="AX239" s="219" t="str">
        <f>IF('HEM Drop In Tables'!AI60&lt;&gt;"",'HEM Drop In Tables'!AI60,"")</f>
        <v/>
      </c>
      <c r="AY239" s="219" t="str">
        <f>IF('HEM Drop In Tables'!AJ60&lt;&gt;"",'HEM Drop In Tables'!AJ60,"")</f>
        <v/>
      </c>
      <c r="AZ239" s="219" t="str">
        <f>IF('HEM Drop In Tables'!AK60&lt;&gt;"",'HEM Drop In Tables'!AK60,"")</f>
        <v/>
      </c>
      <c r="BA239" s="219" t="str">
        <f>IF('HEM Drop In Tables'!AL60&lt;&gt;"",'HEM Drop In Tables'!AL60,"")</f>
        <v/>
      </c>
      <c r="BB239" s="219" t="str">
        <f>IF('HEM Drop In Tables'!AM60&lt;&gt;"",'HEM Drop In Tables'!AM60,"")</f>
        <v/>
      </c>
      <c r="BC239" s="219" t="str">
        <f>IF('HEM Drop In Tables'!AN60&lt;&gt;"",'HEM Drop In Tables'!AN60,"")</f>
        <v/>
      </c>
      <c r="BD239" s="219" t="str">
        <f>IF('HEM Drop In Tables'!AO60&lt;&gt;"",'HEM Drop In Tables'!AO60,"")</f>
        <v/>
      </c>
    </row>
    <row r="240" spans="28:72" hidden="1" x14ac:dyDescent="0.2">
      <c r="AB240" s="190">
        <v>2023</v>
      </c>
      <c r="AC240" s="190">
        <v>2023</v>
      </c>
      <c r="AD240" s="190" t="s">
        <v>239</v>
      </c>
      <c r="AE240" s="190" t="s">
        <v>194</v>
      </c>
      <c r="AF240" s="190">
        <v>1</v>
      </c>
      <c r="AG240" s="190">
        <v>100</v>
      </c>
      <c r="AI240">
        <f t="shared" si="43"/>
        <v>2023</v>
      </c>
      <c r="AJ240" t="str">
        <f t="shared" si="44"/>
        <v>Greater Sydney</v>
      </c>
      <c r="AP240" s="190" t="str">
        <f>IF('HEM Drop In Tables'!AA61&lt;&gt;"",'HEM Drop In Tables'!AA61,"")</f>
        <v/>
      </c>
      <c r="AQ240" s="219" t="str">
        <f>IF('HEM Drop In Tables'!AB61&lt;&gt;"",'HEM Drop In Tables'!AB61,"")</f>
        <v/>
      </c>
      <c r="AR240" s="219" t="str">
        <f>IF('HEM Drop In Tables'!AC61&lt;&gt;"",'HEM Drop In Tables'!AC61,"")</f>
        <v/>
      </c>
      <c r="AS240" s="219" t="str">
        <f>IF('HEM Drop In Tables'!AD61&lt;&gt;"",'HEM Drop In Tables'!AD61,"")</f>
        <v/>
      </c>
      <c r="AT240" s="219" t="str">
        <f>IF('HEM Drop In Tables'!AE61&lt;&gt;"",'HEM Drop In Tables'!AE61,"")</f>
        <v/>
      </c>
      <c r="AU240" s="219" t="str">
        <f>IF('HEM Drop In Tables'!AF61&lt;&gt;"",'HEM Drop In Tables'!AF61,"")</f>
        <v/>
      </c>
      <c r="AV240" s="219" t="str">
        <f>IF('HEM Drop In Tables'!AG61&lt;&gt;"",'HEM Drop In Tables'!AG61,"")</f>
        <v/>
      </c>
      <c r="AW240" s="219" t="str">
        <f>IF('HEM Drop In Tables'!AH61&lt;&gt;"",'HEM Drop In Tables'!AH61,"")</f>
        <v/>
      </c>
      <c r="AX240" s="219" t="str">
        <f>IF('HEM Drop In Tables'!AI61&lt;&gt;"",'HEM Drop In Tables'!AI61,"")</f>
        <v/>
      </c>
      <c r="AY240" s="219" t="str">
        <f>IF('HEM Drop In Tables'!AJ61&lt;&gt;"",'HEM Drop In Tables'!AJ61,"")</f>
        <v/>
      </c>
      <c r="AZ240" s="219" t="str">
        <f>IF('HEM Drop In Tables'!AK61&lt;&gt;"",'HEM Drop In Tables'!AK61,"")</f>
        <v/>
      </c>
      <c r="BA240" s="219" t="str">
        <f>IF('HEM Drop In Tables'!AL61&lt;&gt;"",'HEM Drop In Tables'!AL61,"")</f>
        <v/>
      </c>
      <c r="BB240" s="219" t="str">
        <f>IF('HEM Drop In Tables'!AM61&lt;&gt;"",'HEM Drop In Tables'!AM61,"")</f>
        <v/>
      </c>
      <c r="BC240" s="219" t="str">
        <f>IF('HEM Drop In Tables'!AN61&lt;&gt;"",'HEM Drop In Tables'!AN61,"")</f>
        <v/>
      </c>
      <c r="BD240" s="219" t="str">
        <f>IF('HEM Drop In Tables'!AO61&lt;&gt;"",'HEM Drop In Tables'!AO61,"")</f>
        <v/>
      </c>
    </row>
    <row r="241" spans="28:72" ht="28.5" hidden="1" x14ac:dyDescent="0.45">
      <c r="AB241" s="190">
        <v>2024</v>
      </c>
      <c r="AC241" s="190">
        <v>2024</v>
      </c>
      <c r="AD241" s="190" t="s">
        <v>239</v>
      </c>
      <c r="AE241" s="190" t="s">
        <v>194</v>
      </c>
      <c r="AF241" s="190">
        <v>0.99550799999999995</v>
      </c>
      <c r="AG241" s="190">
        <v>99.550799999999995</v>
      </c>
      <c r="AI241">
        <f t="shared" si="43"/>
        <v>2024</v>
      </c>
      <c r="AJ241" t="str">
        <f t="shared" si="44"/>
        <v>Greater Sydney</v>
      </c>
      <c r="AP241" s="216" t="str">
        <f>IF('HEM Drop In Tables'!AA62&lt;&gt;"",'HEM Drop In Tables'!AA62,"")</f>
        <v>Balance of VIC</v>
      </c>
      <c r="AQ241" s="219"/>
      <c r="AR241" s="219"/>
      <c r="AS241" s="219"/>
      <c r="AT241" s="219"/>
      <c r="AU241" s="219"/>
      <c r="AV241" s="219"/>
      <c r="AW241" s="219"/>
      <c r="AX241" s="219"/>
      <c r="AY241" s="219"/>
      <c r="AZ241" s="219"/>
      <c r="BA241" s="219"/>
      <c r="BB241" s="219"/>
      <c r="BC241" s="219"/>
      <c r="BD241" s="219"/>
      <c r="BF241" s="193" t="s">
        <v>160</v>
      </c>
      <c r="BG241" s="220"/>
      <c r="BH241" s="220"/>
      <c r="BI241" s="220"/>
      <c r="BJ241" s="220"/>
      <c r="BK241" s="220"/>
      <c r="BL241" s="220"/>
      <c r="BM241" s="220"/>
      <c r="BN241" s="220"/>
      <c r="BO241" s="220"/>
      <c r="BP241" s="220"/>
      <c r="BQ241" s="220"/>
      <c r="BR241" s="220"/>
      <c r="BS241" s="220"/>
      <c r="BT241" s="220"/>
    </row>
    <row r="242" spans="28:72" hidden="1" x14ac:dyDescent="0.2">
      <c r="AB242" s="190">
        <v>2025</v>
      </c>
      <c r="AC242" s="190">
        <v>2025</v>
      </c>
      <c r="AD242" s="190" t="s">
        <v>239</v>
      </c>
      <c r="AE242" s="190" t="s">
        <v>194</v>
      </c>
      <c r="AF242" s="190">
        <v>1</v>
      </c>
      <c r="AG242" s="190">
        <v>100</v>
      </c>
      <c r="AI242">
        <f t="shared" si="43"/>
        <v>2025</v>
      </c>
      <c r="AJ242" t="str">
        <f t="shared" si="44"/>
        <v>Greater Sydney</v>
      </c>
      <c r="AP242" s="190" t="str">
        <f>IF('HEM Drop In Tables'!AA63&lt;&gt;"",'HEM Drop In Tables'!AA63,"")</f>
        <v>Couple</v>
      </c>
      <c r="AQ242" s="219">
        <f>IF('HEM Drop In Tables'!AB63&lt;&gt;"",'HEM Drop In Tables'!AB63,"")</f>
        <v>0</v>
      </c>
      <c r="AR242" s="219">
        <f>IF('HEM Drop In Tables'!AC63&lt;&gt;"",'HEM Drop In Tables'!AC63,"")</f>
        <v>614.58503727131028</v>
      </c>
      <c r="AS242" s="219">
        <f>IF('HEM Drop In Tables'!AD63&lt;&gt;"",'HEM Drop In Tables'!AD63,"")</f>
        <v>631.56028200835931</v>
      </c>
      <c r="AT242" s="219">
        <f>IF('HEM Drop In Tables'!AE63&lt;&gt;"",'HEM Drop In Tables'!AE63,"")</f>
        <v>651.82444700997871</v>
      </c>
      <c r="AU242" s="219">
        <f>IF('HEM Drop In Tables'!AF63&lt;&gt;"",'HEM Drop In Tables'!AF63,"")</f>
        <v>689.91254033554662</v>
      </c>
      <c r="AV242" s="219">
        <f>IF('HEM Drop In Tables'!AG63&lt;&gt;"",'HEM Drop In Tables'!AG63,"")</f>
        <v>746.7819296883639</v>
      </c>
      <c r="AW242" s="219">
        <f>IF('HEM Drop In Tables'!AH63&lt;&gt;"",'HEM Drop In Tables'!AH63,"")</f>
        <v>828.05238878357682</v>
      </c>
      <c r="AX242" s="219">
        <f>IF('HEM Drop In Tables'!AI63&lt;&gt;"",'HEM Drop In Tables'!AI63,"")</f>
        <v>898.00998581390456</v>
      </c>
      <c r="AY242" s="219">
        <f>IF('HEM Drop In Tables'!AJ63&lt;&gt;"",'HEM Drop In Tables'!AJ63,"")</f>
        <v>986.38937039605173</v>
      </c>
      <c r="AZ242" s="219">
        <f>IF('HEM Drop In Tables'!AK63&lt;&gt;"",'HEM Drop In Tables'!AK63,"")</f>
        <v>1031.3235695818325</v>
      </c>
      <c r="BA242" s="219">
        <f>IF('HEM Drop In Tables'!AL63&lt;&gt;"",'HEM Drop In Tables'!AL63,"")</f>
        <v>1075.6330213745086</v>
      </c>
      <c r="BB242" s="219">
        <f>IF('HEM Drop In Tables'!AM63&lt;&gt;"",'HEM Drop In Tables'!AM63,"")</f>
        <v>1197.1891638692832</v>
      </c>
      <c r="BC242" s="219">
        <f>IF('HEM Drop In Tables'!AN63&lt;&gt;"",'HEM Drop In Tables'!AN63,"")</f>
        <v>1310.777872945212</v>
      </c>
      <c r="BD242" s="219">
        <f>IF('HEM Drop In Tables'!AO63&lt;&gt;"",'HEM Drop In Tables'!AO63,"")</f>
        <v>1376.2488167125712</v>
      </c>
      <c r="BF242" t="s">
        <v>192</v>
      </c>
      <c r="BG242" s="220"/>
      <c r="BH242" s="220"/>
      <c r="BI242" s="220"/>
      <c r="BJ242" s="220"/>
      <c r="BK242" s="220"/>
      <c r="BL242" s="220"/>
      <c r="BM242" s="220"/>
      <c r="BN242" s="220"/>
      <c r="BO242" s="220"/>
      <c r="BP242" s="220"/>
      <c r="BQ242" s="220"/>
      <c r="BR242" s="220"/>
      <c r="BS242" s="220"/>
      <c r="BT242" s="220"/>
    </row>
    <row r="243" spans="28:72" hidden="1" x14ac:dyDescent="0.2">
      <c r="AB243" s="190">
        <v>2026</v>
      </c>
      <c r="AC243" s="190">
        <v>2026</v>
      </c>
      <c r="AD243" s="190" t="s">
        <v>239</v>
      </c>
      <c r="AE243" s="190" t="s">
        <v>194</v>
      </c>
      <c r="AF243" s="190">
        <v>0.99789300000000003</v>
      </c>
      <c r="AG243" s="190">
        <v>99.789299999999997</v>
      </c>
      <c r="AI243">
        <f t="shared" si="43"/>
        <v>2026</v>
      </c>
      <c r="AJ243" t="str">
        <f t="shared" si="44"/>
        <v>Greater Sydney</v>
      </c>
      <c r="AP243" s="190" t="str">
        <f>IF('HEM Drop In Tables'!AA64&lt;&gt;"",'HEM Drop In Tables'!AA64,"")</f>
        <v>Couple with 1 child</v>
      </c>
      <c r="AQ243" s="219">
        <f>IF('HEM Drop In Tables'!AB64&lt;&gt;"",'HEM Drop In Tables'!AB64,"")</f>
        <v>0</v>
      </c>
      <c r="AR243" s="219">
        <f>IF('HEM Drop In Tables'!AC64&lt;&gt;"",'HEM Drop In Tables'!AC64,"")</f>
        <v>0</v>
      </c>
      <c r="AS243" s="219">
        <f>IF('HEM Drop In Tables'!AD64&lt;&gt;"",'HEM Drop In Tables'!AD64,"")</f>
        <v>722.92232712241605</v>
      </c>
      <c r="AT243" s="219">
        <f>IF('HEM Drop In Tables'!AE64&lt;&gt;"",'HEM Drop In Tables'!AE64,"")</f>
        <v>743.29691088198558</v>
      </c>
      <c r="AU243" s="219">
        <f>IF('HEM Drop In Tables'!AF64&lt;&gt;"",'HEM Drop In Tables'!AF64,"")</f>
        <v>781.59255420428872</v>
      </c>
      <c r="AV243" s="219">
        <f>IF('HEM Drop In Tables'!AG64&lt;&gt;"",'HEM Drop In Tables'!AG64,"")</f>
        <v>838.77181371040365</v>
      </c>
      <c r="AW243" s="219">
        <f>IF('HEM Drop In Tables'!AH64&lt;&gt;"",'HEM Drop In Tables'!AH64,"")</f>
        <v>920.48511282150753</v>
      </c>
      <c r="AX243" s="219">
        <f>IF('HEM Drop In Tables'!AI64&lt;&gt;"",'HEM Drop In Tables'!AI64,"")</f>
        <v>990.82390646036345</v>
      </c>
      <c r="AY243" s="219">
        <f>IF('HEM Drop In Tables'!AJ64&lt;&gt;"",'HEM Drop In Tables'!AJ64,"")</f>
        <v>1079.6848673558295</v>
      </c>
      <c r="AZ243" s="219">
        <f>IF('HEM Drop In Tables'!AK64&lt;&gt;"",'HEM Drop In Tables'!AK64,"")</f>
        <v>1124.8639114914608</v>
      </c>
      <c r="BA243" s="219">
        <f>IF('HEM Drop In Tables'!AL64&lt;&gt;"",'HEM Drop In Tables'!AL64,"")</f>
        <v>1169.4148040063185</v>
      </c>
      <c r="BB243" s="219">
        <f>IF('HEM Drop In Tables'!AM64&lt;&gt;"",'HEM Drop In Tables'!AM64,"")</f>
        <v>1291.6333018596495</v>
      </c>
      <c r="BC243" s="219">
        <f>IF('HEM Drop In Tables'!AN64&lt;&gt;"",'HEM Drop In Tables'!AN64,"")</f>
        <v>1405.8410260072658</v>
      </c>
      <c r="BD243" s="219">
        <f>IF('HEM Drop In Tables'!AO64&lt;&gt;"",'HEM Drop In Tables'!AO64,"")</f>
        <v>1471.6686447678562</v>
      </c>
      <c r="BF243" t="s">
        <v>195</v>
      </c>
      <c r="BG243" s="220">
        <f>MAX(AQ269-AQ268,0)</f>
        <v>0</v>
      </c>
      <c r="BH243" s="220">
        <f t="shared" ref="BH243:BT243" si="58">MAX(AR269-AR268,0)</f>
        <v>0</v>
      </c>
      <c r="BI243" s="220">
        <f t="shared" si="58"/>
        <v>0</v>
      </c>
      <c r="BJ243" s="220">
        <f t="shared" si="58"/>
        <v>82.527378680498828</v>
      </c>
      <c r="BK243" s="220">
        <f t="shared" si="58"/>
        <v>82.907987223828059</v>
      </c>
      <c r="BL243" s="220">
        <f t="shared" si="58"/>
        <v>83.476181056888549</v>
      </c>
      <c r="BM243" s="220">
        <f t="shared" si="58"/>
        <v>84.288069478515467</v>
      </c>
      <c r="BN243" s="220">
        <f t="shared" si="58"/>
        <v>84.987082290104127</v>
      </c>
      <c r="BO243" s="220">
        <f t="shared" si="58"/>
        <v>85.870051312570467</v>
      </c>
      <c r="BP243" s="220">
        <f t="shared" si="58"/>
        <v>86.318908552588937</v>
      </c>
      <c r="BQ243" s="220">
        <f t="shared" si="58"/>
        <v>86.761655299966378</v>
      </c>
      <c r="BR243" s="220">
        <f t="shared" si="58"/>
        <v>87.976070205327005</v>
      </c>
      <c r="BS243" s="220">
        <f t="shared" si="58"/>
        <v>89.110996184652095</v>
      </c>
      <c r="BT243" s="220">
        <f t="shared" si="58"/>
        <v>89.765033925587659</v>
      </c>
    </row>
    <row r="244" spans="28:72" hidden="1" x14ac:dyDescent="0.2">
      <c r="AB244" s="190">
        <v>2027</v>
      </c>
      <c r="AC244" s="190">
        <v>2027</v>
      </c>
      <c r="AD244" s="190" t="s">
        <v>239</v>
      </c>
      <c r="AE244" s="190" t="s">
        <v>194</v>
      </c>
      <c r="AF244" s="190">
        <v>0.98941800000000002</v>
      </c>
      <c r="AG244" s="190">
        <v>98.941800000000001</v>
      </c>
      <c r="AI244">
        <f t="shared" si="43"/>
        <v>2027</v>
      </c>
      <c r="AJ244" t="str">
        <f t="shared" si="44"/>
        <v>Greater Sydney</v>
      </c>
      <c r="AP244" s="190" t="str">
        <f>IF('HEM Drop In Tables'!AA65&lt;&gt;"",'HEM Drop In Tables'!AA65,"")</f>
        <v>Couple with 2 children</v>
      </c>
      <c r="AQ244" s="219">
        <f>IF('HEM Drop In Tables'!AB65&lt;&gt;"",'HEM Drop In Tables'!AB65,"")</f>
        <v>0</v>
      </c>
      <c r="AR244" s="219">
        <f>IF('HEM Drop In Tables'!AC65&lt;&gt;"",'HEM Drop In Tables'!AC65,"")</f>
        <v>0</v>
      </c>
      <c r="AS244" s="219">
        <f>IF('HEM Drop In Tables'!AD65&lt;&gt;"",'HEM Drop In Tables'!AD65,"")</f>
        <v>794.8992197833735</v>
      </c>
      <c r="AT244" s="219">
        <f>IF('HEM Drop In Tables'!AE65&lt;&gt;"",'HEM Drop In Tables'!AE65,"")</f>
        <v>815.32526870393667</v>
      </c>
      <c r="AU244" s="219">
        <f>IF('HEM Drop In Tables'!AF65&lt;&gt;"",'HEM Drop In Tables'!AF65,"")</f>
        <v>853.71777948965018</v>
      </c>
      <c r="AV244" s="219">
        <f>IF('HEM Drop In Tables'!AG65&lt;&gt;"",'HEM Drop In Tables'!AG65,"")</f>
        <v>911.04159352555746</v>
      </c>
      <c r="AW244" s="219">
        <f>IF('HEM Drop In Tables'!AH65&lt;&gt;"",'HEM Drop In Tables'!AH65,"")</f>
        <v>992.96137083887709</v>
      </c>
      <c r="AX244" s="219">
        <f>IF('HEM Drop In Tables'!AI65&lt;&gt;"",'HEM Drop In Tables'!AI65,"")</f>
        <v>1063.4780389098019</v>
      </c>
      <c r="AY244" s="219">
        <f>IF('HEM Drop In Tables'!AJ65&lt;&gt;"",'HEM Drop In Tables'!AJ65,"")</f>
        <v>1152.563601282523</v>
      </c>
      <c r="AZ244" s="219">
        <f>IF('HEM Drop In Tables'!AK65&lt;&gt;"",'HEM Drop In Tables'!AK65,"")</f>
        <v>1197.8567734469032</v>
      </c>
      <c r="BA244" s="219">
        <f>IF('HEM Drop In Tables'!AL65&lt;&gt;"",'HEM Drop In Tables'!AL65,"")</f>
        <v>1242.5203916145999</v>
      </c>
      <c r="BB244" s="219">
        <f>IF('HEM Drop In Tables'!AM65&lt;&gt;"",'HEM Drop In Tables'!AM65,"")</f>
        <v>1365.0477183846267</v>
      </c>
      <c r="BC244" s="219">
        <f>IF('HEM Drop In Tables'!AN65&lt;&gt;"",'HEM Drop In Tables'!AN65,"")</f>
        <v>1479.5441333278636</v>
      </c>
      <c r="BD244" s="219">
        <f>IF('HEM Drop In Tables'!AO65&lt;&gt;"",'HEM Drop In Tables'!AO65,"")</f>
        <v>1545.5381862211862</v>
      </c>
      <c r="BG244" s="220"/>
      <c r="BH244" s="220"/>
      <c r="BI244" s="220"/>
      <c r="BJ244" s="220"/>
      <c r="BK244" s="220"/>
      <c r="BL244" s="220"/>
      <c r="BM244" s="220"/>
      <c r="BN244" s="220"/>
      <c r="BO244" s="220"/>
      <c r="BP244" s="220"/>
      <c r="BQ244" s="220"/>
      <c r="BR244" s="220"/>
      <c r="BS244" s="220"/>
      <c r="BT244" s="220"/>
    </row>
    <row r="245" spans="28:72" hidden="1" x14ac:dyDescent="0.2">
      <c r="AB245" s="190">
        <v>2028</v>
      </c>
      <c r="AC245" s="190">
        <v>2028</v>
      </c>
      <c r="AD245" s="190" t="s">
        <v>239</v>
      </c>
      <c r="AE245" s="190" t="s">
        <v>194</v>
      </c>
      <c r="AF245" s="190">
        <v>0.98155000000000003</v>
      </c>
      <c r="AG245" s="190">
        <v>98.155000000000001</v>
      </c>
      <c r="AI245">
        <f t="shared" si="43"/>
        <v>2028</v>
      </c>
      <c r="AJ245" t="str">
        <f t="shared" si="44"/>
        <v>Greater Sydney</v>
      </c>
      <c r="AP245" s="190" t="str">
        <f>IF('HEM Drop In Tables'!AA66&lt;&gt;"",'HEM Drop In Tables'!AA66,"")</f>
        <v>Couple with 3 children</v>
      </c>
      <c r="AQ245" s="219">
        <f>IF('HEM Drop In Tables'!AB66&lt;&gt;"",'HEM Drop In Tables'!AB66,"")</f>
        <v>0</v>
      </c>
      <c r="AR245" s="219">
        <f>IF('HEM Drop In Tables'!AC66&lt;&gt;"",'HEM Drop In Tables'!AC66,"")</f>
        <v>0</v>
      </c>
      <c r="AS245" s="219">
        <f>IF('HEM Drop In Tables'!AD66&lt;&gt;"",'HEM Drop In Tables'!AD66,"")</f>
        <v>0</v>
      </c>
      <c r="AT245" s="219">
        <f>IF('HEM Drop In Tables'!AE66&lt;&gt;"",'HEM Drop In Tables'!AE66,"")</f>
        <v>898.13079332243456</v>
      </c>
      <c r="AU245" s="219">
        <f>IF('HEM Drop In Tables'!AF66&lt;&gt;"",'HEM Drop In Tables'!AF66,"")</f>
        <v>936.90375410285412</v>
      </c>
      <c r="AV245" s="219">
        <f>IF('HEM Drop In Tables'!AG66&lt;&gt;"",'HEM Drop In Tables'!AG66,"")</f>
        <v>994.79574342716558</v>
      </c>
      <c r="AW245" s="219">
        <f>IF('HEM Drop In Tables'!AH66&lt;&gt;"",'HEM Drop In Tables'!AH66,"")</f>
        <v>1077.5275582545983</v>
      </c>
      <c r="AX245" s="219">
        <f>IF('HEM Drop In Tables'!AI66&lt;&gt;"",'HEM Drop In Tables'!AI66,"")</f>
        <v>1148.7430900446257</v>
      </c>
      <c r="AY245" s="219">
        <f>IF('HEM Drop In Tables'!AJ66&lt;&gt;"",'HEM Drop In Tables'!AJ66,"")</f>
        <v>1238.7116587129349</v>
      </c>
      <c r="AZ245" s="219">
        <f>IF('HEM Drop In Tables'!AK66&lt;&gt;"",'HEM Drop In Tables'!AK66,"")</f>
        <v>1284.4538372098198</v>
      </c>
      <c r="BA245" s="219">
        <f>IF('HEM Drop In Tables'!AL66&lt;&gt;"",'HEM Drop In Tables'!AL66,"")</f>
        <v>1329.5600344877512</v>
      </c>
      <c r="BB245" s="219">
        <f>IF('HEM Drop In Tables'!AM66&lt;&gt;"",'HEM Drop In Tables'!AM66,"")</f>
        <v>1453.3019252556244</v>
      </c>
      <c r="BC245" s="219">
        <f>IF('HEM Drop In Tables'!AN66&lt;&gt;"",'HEM Drop In Tables'!AN66,"")</f>
        <v>1568.9331919995607</v>
      </c>
      <c r="BD245" s="219">
        <f>IF('HEM Drop In Tables'!AO66&lt;&gt;"",'HEM Drop In Tables'!AO66,"")</f>
        <v>1635.5813193555146</v>
      </c>
      <c r="BF245" t="s">
        <v>200</v>
      </c>
      <c r="BG245" s="220"/>
      <c r="BH245" s="220"/>
      <c r="BI245" s="220"/>
      <c r="BJ245" s="220"/>
      <c r="BK245" s="220"/>
      <c r="BL245" s="220"/>
      <c r="BM245" s="220"/>
      <c r="BN245" s="220"/>
      <c r="BO245" s="220"/>
      <c r="BP245" s="220"/>
      <c r="BQ245" s="220"/>
      <c r="BR245" s="220"/>
      <c r="BS245" s="220"/>
      <c r="BT245" s="220"/>
    </row>
    <row r="246" spans="28:72" hidden="1" x14ac:dyDescent="0.2">
      <c r="AB246" s="190">
        <v>2029</v>
      </c>
      <c r="AC246" s="190">
        <v>2029</v>
      </c>
      <c r="AD246" s="190" t="s">
        <v>239</v>
      </c>
      <c r="AE246" s="190" t="s">
        <v>194</v>
      </c>
      <c r="AF246" s="190">
        <v>1</v>
      </c>
      <c r="AG246" s="190">
        <v>100</v>
      </c>
      <c r="AI246">
        <f t="shared" si="43"/>
        <v>2029</v>
      </c>
      <c r="AJ246" t="str">
        <f t="shared" si="44"/>
        <v>Greater Sydney</v>
      </c>
      <c r="AP246" s="190" t="str">
        <f>IF('HEM Drop In Tables'!AA67&lt;&gt;"",'HEM Drop In Tables'!AA67,"")</f>
        <v/>
      </c>
      <c r="AQ246" s="219" t="str">
        <f>IF('HEM Drop In Tables'!AB67&lt;&gt;"",'HEM Drop In Tables'!AB67,"")</f>
        <v/>
      </c>
      <c r="AR246" s="219" t="str">
        <f>IF('HEM Drop In Tables'!AC67&lt;&gt;"",'HEM Drop In Tables'!AC67,"")</f>
        <v/>
      </c>
      <c r="AS246" s="219" t="str">
        <f>IF('HEM Drop In Tables'!AD67&lt;&gt;"",'HEM Drop In Tables'!AD67,"")</f>
        <v/>
      </c>
      <c r="AT246" s="219" t="str">
        <f>IF('HEM Drop In Tables'!AE67&lt;&gt;"",'HEM Drop In Tables'!AE67,"")</f>
        <v/>
      </c>
      <c r="AU246" s="219" t="str">
        <f>IF('HEM Drop In Tables'!AF67&lt;&gt;"",'HEM Drop In Tables'!AF67,"")</f>
        <v/>
      </c>
      <c r="AV246" s="219" t="str">
        <f>IF('HEM Drop In Tables'!AG67&lt;&gt;"",'HEM Drop In Tables'!AG67,"")</f>
        <v/>
      </c>
      <c r="AW246" s="219" t="str">
        <f>IF('HEM Drop In Tables'!AH67&lt;&gt;"",'HEM Drop In Tables'!AH67,"")</f>
        <v/>
      </c>
      <c r="AX246" s="219" t="str">
        <f>IF('HEM Drop In Tables'!AI67&lt;&gt;"",'HEM Drop In Tables'!AI67,"")</f>
        <v/>
      </c>
      <c r="AY246" s="219" t="str">
        <f>IF('HEM Drop In Tables'!AJ67&lt;&gt;"",'HEM Drop In Tables'!AJ67,"")</f>
        <v/>
      </c>
      <c r="AZ246" s="219" t="str">
        <f>IF('HEM Drop In Tables'!AK67&lt;&gt;"",'HEM Drop In Tables'!AK67,"")</f>
        <v/>
      </c>
      <c r="BA246" s="219" t="str">
        <f>IF('HEM Drop In Tables'!AL67&lt;&gt;"",'HEM Drop In Tables'!AL67,"")</f>
        <v/>
      </c>
      <c r="BB246" s="219" t="str">
        <f>IF('HEM Drop In Tables'!AM67&lt;&gt;"",'HEM Drop In Tables'!AM67,"")</f>
        <v/>
      </c>
      <c r="BC246" s="219" t="str">
        <f>IF('HEM Drop In Tables'!AN67&lt;&gt;"",'HEM Drop In Tables'!AN67,"")</f>
        <v/>
      </c>
      <c r="BD246" s="219" t="str">
        <f>IF('HEM Drop In Tables'!AO67&lt;&gt;"",'HEM Drop In Tables'!AO67,"")</f>
        <v/>
      </c>
      <c r="BF246" t="s">
        <v>195</v>
      </c>
      <c r="BG246" s="220">
        <f>MAX(AQ274-AQ273,0)</f>
        <v>0</v>
      </c>
      <c r="BH246" s="220">
        <f t="shared" ref="BH246:BT246" si="59">MAX(AR274-AR273,0)</f>
        <v>0</v>
      </c>
      <c r="BI246" s="220">
        <f t="shared" si="59"/>
        <v>108.33685725094358</v>
      </c>
      <c r="BJ246" s="220">
        <f t="shared" si="59"/>
        <v>108.31850105058481</v>
      </c>
      <c r="BK246" s="220">
        <f t="shared" si="59"/>
        <v>108.28398989160735</v>
      </c>
      <c r="BL246" s="220">
        <f t="shared" si="59"/>
        <v>108.23243824276096</v>
      </c>
      <c r="BM246" s="220">
        <f t="shared" si="59"/>
        <v>108.15886578272398</v>
      </c>
      <c r="BN246" s="220">
        <f t="shared" si="59"/>
        <v>108.09543980389071</v>
      </c>
      <c r="BO246" s="220">
        <f t="shared" si="59"/>
        <v>108.01543692523762</v>
      </c>
      <c r="BP246" s="220">
        <f t="shared" si="59"/>
        <v>107.97473348825179</v>
      </c>
      <c r="BQ246" s="220">
        <f t="shared" si="59"/>
        <v>107.93463276739647</v>
      </c>
      <c r="BR246" s="220">
        <f t="shared" si="59"/>
        <v>107.82441137186629</v>
      </c>
      <c r="BS246" s="220">
        <f t="shared" si="59"/>
        <v>107.72155430549014</v>
      </c>
      <c r="BT246" s="220">
        <f t="shared" si="59"/>
        <v>107.66232133636595</v>
      </c>
    </row>
    <row r="247" spans="28:72" hidden="1" x14ac:dyDescent="0.2">
      <c r="AB247" s="190">
        <v>2030</v>
      </c>
      <c r="AC247" s="190">
        <v>2030</v>
      </c>
      <c r="AD247" s="190" t="s">
        <v>239</v>
      </c>
      <c r="AE247" s="190" t="s">
        <v>194</v>
      </c>
      <c r="AF247" s="190">
        <v>0.98501099999999997</v>
      </c>
      <c r="AG247" s="190">
        <v>98.501099999999994</v>
      </c>
      <c r="AI247">
        <f t="shared" si="43"/>
        <v>2030</v>
      </c>
      <c r="AJ247" t="str">
        <f t="shared" si="44"/>
        <v>Greater Sydney</v>
      </c>
      <c r="AP247" s="190" t="str">
        <f>IF('HEM Drop In Tables'!AA68&lt;&gt;"",'HEM Drop In Tables'!AA68,"")</f>
        <v>Single person</v>
      </c>
      <c r="AQ247" s="219">
        <f>IF('HEM Drop In Tables'!AB68&lt;&gt;"",'HEM Drop In Tables'!AB68,"")</f>
        <v>339.22360773812295</v>
      </c>
      <c r="AR247" s="219">
        <f>IF('HEM Drop In Tables'!AC68&lt;&gt;"",'HEM Drop In Tables'!AC68,"")</f>
        <v>351.3989677427648</v>
      </c>
      <c r="AS247" s="219">
        <f>IF('HEM Drop In Tables'!AD68&lt;&gt;"",'HEM Drop In Tables'!AD68,"")</f>
        <v>368.27512765089227</v>
      </c>
      <c r="AT247" s="219">
        <f>IF('HEM Drop In Tables'!AE68&lt;&gt;"",'HEM Drop In Tables'!AE68,"")</f>
        <v>388.42099750118723</v>
      </c>
      <c r="AU247" s="219">
        <f>IF('HEM Drop In Tables'!AF68&lt;&gt;"",'HEM Drop In Tables'!AF68,"")</f>
        <v>426.28681673612039</v>
      </c>
      <c r="AV247" s="219">
        <f>IF('HEM Drop In Tables'!AG68&lt;&gt;"",'HEM Drop In Tables'!AG68,"")</f>
        <v>482.82427369190361</v>
      </c>
      <c r="AW247" s="219">
        <f>IF('HEM Drop In Tables'!AH68&lt;&gt;"",'HEM Drop In Tables'!AH68,"")</f>
        <v>563.6203774510991</v>
      </c>
      <c r="AX247" s="219">
        <f>IF('HEM Drop In Tables'!AI68&lt;&gt;"",'HEM Drop In Tables'!AI68,"")</f>
        <v>633.16965863595863</v>
      </c>
      <c r="AY247" s="219">
        <f>IF('HEM Drop In Tables'!AJ68&lt;&gt;"",'HEM Drop In Tables'!AJ68,"")</f>
        <v>721.0331948626615</v>
      </c>
      <c r="AZ247" s="219">
        <f>IF('HEM Drop In Tables'!AK68&lt;&gt;"",'HEM Drop In Tables'!AK68,"")</f>
        <v>765.70510607998278</v>
      </c>
      <c r="BA247" s="219">
        <f>IF('HEM Drop In Tables'!AL68&lt;&gt;"",'HEM Drop In Tables'!AL68,"")</f>
        <v>809.75595297895688</v>
      </c>
      <c r="BB247" s="219">
        <f>IF('HEM Drop In Tables'!AM68&lt;&gt;"",'HEM Drop In Tables'!AM68,"")</f>
        <v>930.6025843928486</v>
      </c>
      <c r="BC247" s="219">
        <f>IF('HEM Drop In Tables'!AN68&lt;&gt;"",'HEM Drop In Tables'!AN68,"")</f>
        <v>1043.5283045935903</v>
      </c>
      <c r="BD247" s="219">
        <f>IF('HEM Drop In Tables'!AO68&lt;&gt;"",'HEM Drop In Tables'!AO68,"")</f>
        <v>1108.6171474234256</v>
      </c>
      <c r="BG247" s="220"/>
      <c r="BH247" s="220"/>
      <c r="BI247" s="220"/>
      <c r="BJ247" s="220"/>
      <c r="BK247" s="220"/>
      <c r="BL247" s="220"/>
      <c r="BM247" s="220"/>
      <c r="BN247" s="220"/>
      <c r="BO247" s="220"/>
      <c r="BP247" s="220"/>
      <c r="BQ247" s="220"/>
      <c r="BR247" s="220"/>
      <c r="BS247" s="220"/>
      <c r="BT247" s="220"/>
    </row>
    <row r="248" spans="28:72" hidden="1" x14ac:dyDescent="0.2">
      <c r="AB248" s="190">
        <v>2031</v>
      </c>
      <c r="AC248" s="190">
        <v>2031</v>
      </c>
      <c r="AD248" s="190" t="s">
        <v>239</v>
      </c>
      <c r="AE248" s="190" t="s">
        <v>194</v>
      </c>
      <c r="AF248" s="190">
        <v>1</v>
      </c>
      <c r="AG248" s="190">
        <v>100</v>
      </c>
      <c r="AI248">
        <f t="shared" si="43"/>
        <v>2031</v>
      </c>
      <c r="AJ248" t="str">
        <f t="shared" si="44"/>
        <v>Greater Sydney</v>
      </c>
      <c r="AP248" s="190" t="str">
        <f>IF('HEM Drop In Tables'!AA69&lt;&gt;"",'HEM Drop In Tables'!AA69,"")</f>
        <v>Single parent with 1 child</v>
      </c>
      <c r="AQ248" s="219">
        <f>IF('HEM Drop In Tables'!AB69&lt;&gt;"",'HEM Drop In Tables'!AB69,"")</f>
        <v>0</v>
      </c>
      <c r="AR248" s="219">
        <f>IF('HEM Drop In Tables'!AC69&lt;&gt;"",'HEM Drop In Tables'!AC69,"")</f>
        <v>457.87644988241698</v>
      </c>
      <c r="AS248" s="219">
        <f>IF('HEM Drop In Tables'!AD69&lt;&gt;"",'HEM Drop In Tables'!AD69,"")</f>
        <v>474.85766587065632</v>
      </c>
      <c r="AT248" s="219">
        <f>IF('HEM Drop In Tables'!AE69&lt;&gt;"",'HEM Drop In Tables'!AE69,"")</f>
        <v>495.1289645341065</v>
      </c>
      <c r="AU248" s="219">
        <f>IF('HEM Drop In Tables'!AF69&lt;&gt;"",'HEM Drop In Tables'!AF69,"")</f>
        <v>533.23047534071395</v>
      </c>
      <c r="AV248" s="219">
        <f>IF('HEM Drop In Tables'!AG69&lt;&gt;"",'HEM Drop In Tables'!AG69,"")</f>
        <v>590.11988461501016</v>
      </c>
      <c r="AW248" s="219">
        <f>IF('HEM Drop In Tables'!AH69&lt;&gt;"",'HEM Drop In Tables'!AH69,"")</f>
        <v>671.41895362195487</v>
      </c>
      <c r="AX248" s="219">
        <f>IF('HEM Drop In Tables'!AI69&lt;&gt;"",'HEM Drop In Tables'!AI69,"")</f>
        <v>741.40117805931709</v>
      </c>
      <c r="AY248" s="219">
        <f>IF('HEM Drop In Tables'!AJ69&lt;&gt;"",'HEM Drop In Tables'!AJ69,"")</f>
        <v>829.81167513202934</v>
      </c>
      <c r="AZ248" s="219">
        <f>IF('HEM Drop In Tables'!AK69&lt;&gt;"",'HEM Drop In Tables'!AK69,"")</f>
        <v>874.7616926543468</v>
      </c>
      <c r="BA248" s="219">
        <f>IF('HEM Drop In Tables'!AL69&lt;&gt;"",'HEM Drop In Tables'!AL69,"")</f>
        <v>919.08674285164352</v>
      </c>
      <c r="BB248" s="219">
        <f>IF('HEM Drop In Tables'!AM69&lt;&gt;"",'HEM Drop In Tables'!AM69,"")</f>
        <v>1040.6856587579891</v>
      </c>
      <c r="BC248" s="219">
        <f>IF('HEM Drop In Tables'!AN69&lt;&gt;"",'HEM Drop In Tables'!AN69,"")</f>
        <v>1154.3143548473615</v>
      </c>
      <c r="BD248" s="219">
        <f>IF('HEM Drop In Tables'!AO69&lt;&gt;"",'HEM Drop In Tables'!AO69,"")</f>
        <v>1219.8083833784428</v>
      </c>
      <c r="BG248" s="220"/>
      <c r="BH248" s="220"/>
      <c r="BI248" s="220"/>
      <c r="BJ248" s="220"/>
      <c r="BK248" s="220"/>
      <c r="BL248" s="220"/>
      <c r="BM248" s="220"/>
      <c r="BN248" s="220"/>
      <c r="BO248" s="220"/>
      <c r="BP248" s="220"/>
      <c r="BQ248" s="220"/>
      <c r="BR248" s="220"/>
      <c r="BS248" s="220"/>
      <c r="BT248" s="220"/>
    </row>
    <row r="249" spans="28:72" ht="28.5" hidden="1" x14ac:dyDescent="0.45">
      <c r="AB249" s="190">
        <v>2032</v>
      </c>
      <c r="AC249" s="190">
        <v>2032</v>
      </c>
      <c r="AD249" s="190" t="s">
        <v>239</v>
      </c>
      <c r="AE249" s="190" t="s">
        <v>194</v>
      </c>
      <c r="AF249" s="190">
        <v>1</v>
      </c>
      <c r="AG249" s="190">
        <v>100</v>
      </c>
      <c r="AI249">
        <f t="shared" si="43"/>
        <v>2032</v>
      </c>
      <c r="AJ249" t="str">
        <f t="shared" si="44"/>
        <v>Greater Sydney</v>
      </c>
      <c r="AP249" s="190" t="str">
        <f>IF('HEM Drop In Tables'!AA70&lt;&gt;"",'HEM Drop In Tables'!AA70,"")</f>
        <v>Single parent with 2 children</v>
      </c>
      <c r="AQ249" s="219">
        <f>IF('HEM Drop In Tables'!AB70&lt;&gt;"",'HEM Drop In Tables'!AB70,"")</f>
        <v>0</v>
      </c>
      <c r="AR249" s="219">
        <f>IF('HEM Drop In Tables'!AC70&lt;&gt;"",'HEM Drop In Tables'!AC70,"")</f>
        <v>566.20343155606315</v>
      </c>
      <c r="AS249" s="219">
        <f>IF('HEM Drop In Tables'!AD70&lt;&gt;"",'HEM Drop In Tables'!AD70,"")</f>
        <v>583.16927519822048</v>
      </c>
      <c r="AT249" s="219">
        <f>IF('HEM Drop In Tables'!AE70&lt;&gt;"",'HEM Drop In Tables'!AE70,"")</f>
        <v>603.42221766131183</v>
      </c>
      <c r="AU249" s="219">
        <f>IF('HEM Drop In Tables'!AF70&lt;&gt;"",'HEM Drop In Tables'!AF70,"")</f>
        <v>641.48925411719472</v>
      </c>
      <c r="AV249" s="219">
        <f>IF('HEM Drop In Tables'!AG70&lt;&gt;"",'HEM Drop In Tables'!AG70,"")</f>
        <v>698.32713932383615</v>
      </c>
      <c r="AW249" s="219">
        <f>IF('HEM Drop In Tables'!AH70&lt;&gt;"",'HEM Drop In Tables'!AH70,"")</f>
        <v>779.55257147296686</v>
      </c>
      <c r="AX249" s="219">
        <f>IF('HEM Drop In Tables'!AI70&lt;&gt;"",'HEM Drop In Tables'!AI70,"")</f>
        <v>849.47142514387508</v>
      </c>
      <c r="AY249" s="219">
        <f>IF('HEM Drop In Tables'!AJ70&lt;&gt;"",'HEM Drop In Tables'!AJ70,"")</f>
        <v>937.80184577142461</v>
      </c>
      <c r="AZ249" s="219">
        <f>IF('HEM Drop In Tables'!AK70&lt;&gt;"",'HEM Drop In Tables'!AK70,"")</f>
        <v>982.71115985675624</v>
      </c>
      <c r="BA249" s="219">
        <f>IF('HEM Drop In Tables'!AL70&lt;&gt;"",'HEM Drop In Tables'!AL70,"")</f>
        <v>1026.9960909290712</v>
      </c>
      <c r="BB249" s="219">
        <f>IF('HEM Drop In Tables'!AM70&lt;&gt;"",'HEM Drop In Tables'!AM70,"")</f>
        <v>1148.4848957813183</v>
      </c>
      <c r="BC249" s="219">
        <f>IF('HEM Drop In Tables'!AN70&lt;&gt;"",'HEM Drop In Tables'!AN70,"")</f>
        <v>1262.0107716125674</v>
      </c>
      <c r="BD249" s="219">
        <f>IF('HEM Drop In Tables'!AO70&lt;&gt;"",'HEM Drop In Tables'!AO70,"")</f>
        <v>1327.4454200081748</v>
      </c>
      <c r="BF249" s="193" t="s">
        <v>161</v>
      </c>
      <c r="BG249" s="220"/>
      <c r="BH249" s="220"/>
      <c r="BI249" s="220"/>
      <c r="BJ249" s="220"/>
      <c r="BK249" s="220"/>
      <c r="BL249" s="220"/>
      <c r="BM249" s="220"/>
      <c r="BN249" s="220"/>
      <c r="BO249" s="220"/>
      <c r="BP249" s="220"/>
      <c r="BQ249" s="220"/>
      <c r="BR249" s="220"/>
      <c r="BS249" s="220"/>
      <c r="BT249" s="220"/>
    </row>
    <row r="250" spans="28:72" hidden="1" x14ac:dyDescent="0.2">
      <c r="AB250" s="190">
        <v>2033</v>
      </c>
      <c r="AC250" s="190">
        <v>2033</v>
      </c>
      <c r="AD250" s="190" t="s">
        <v>239</v>
      </c>
      <c r="AE250" s="190" t="s">
        <v>194</v>
      </c>
      <c r="AF250" s="190">
        <v>1</v>
      </c>
      <c r="AG250" s="190">
        <v>100</v>
      </c>
      <c r="AI250">
        <f t="shared" si="43"/>
        <v>2033</v>
      </c>
      <c r="AJ250" t="str">
        <f t="shared" si="44"/>
        <v>Greater Sydney</v>
      </c>
      <c r="AP250" s="190" t="str">
        <f>IF('HEM Drop In Tables'!AA71&lt;&gt;"",'HEM Drop In Tables'!AA71,"")</f>
        <v>Single parent with 3 children</v>
      </c>
      <c r="AQ250" s="219">
        <f>IF('HEM Drop In Tables'!AB71&lt;&gt;"",'HEM Drop In Tables'!AB71,"")</f>
        <v>0</v>
      </c>
      <c r="AR250" s="219">
        <f>IF('HEM Drop In Tables'!AC71&lt;&gt;"",'HEM Drop In Tables'!AC71,"")</f>
        <v>0</v>
      </c>
      <c r="AS250" s="219">
        <f>IF('HEM Drop In Tables'!AD71&lt;&gt;"",'HEM Drop In Tables'!AD71,"")</f>
        <v>691.48088452578463</v>
      </c>
      <c r="AT250" s="219">
        <f>IF('HEM Drop In Tables'!AE71&lt;&gt;"",'HEM Drop In Tables'!AE71,"")</f>
        <v>711.71547078851722</v>
      </c>
      <c r="AU250" s="219">
        <f>IF('HEM Drop In Tables'!AF71&lt;&gt;"",'HEM Drop In Tables'!AF71,"")</f>
        <v>749.74803289367549</v>
      </c>
      <c r="AV250" s="219">
        <f>IF('HEM Drop In Tables'!AG71&lt;&gt;"",'HEM Drop In Tables'!AG71,"")</f>
        <v>806.53439403266214</v>
      </c>
      <c r="AW250" s="219">
        <f>IF('HEM Drop In Tables'!AH71&lt;&gt;"",'HEM Drop In Tables'!AH71,"")</f>
        <v>887.68618932397885</v>
      </c>
      <c r="AX250" s="219">
        <f>IF('HEM Drop In Tables'!AI71&lt;&gt;"",'HEM Drop In Tables'!AI71,"")</f>
        <v>957.54167222843307</v>
      </c>
      <c r="AY250" s="219">
        <f>IF('HEM Drop In Tables'!AJ71&lt;&gt;"",'HEM Drop In Tables'!AJ71,"")</f>
        <v>1045.79201641082</v>
      </c>
      <c r="AZ250" s="219">
        <f>IF('HEM Drop In Tables'!AK71&lt;&gt;"",'HEM Drop In Tables'!AK71,"")</f>
        <v>1090.6606270591656</v>
      </c>
      <c r="BA250" s="219">
        <f>IF('HEM Drop In Tables'!AL71&lt;&gt;"",'HEM Drop In Tables'!AL71,"")</f>
        <v>1134.9054390064989</v>
      </c>
      <c r="BB250" s="219">
        <f>IF('HEM Drop In Tables'!AM71&lt;&gt;"",'HEM Drop In Tables'!AM71,"")</f>
        <v>1256.2841328046475</v>
      </c>
      <c r="BC250" s="219">
        <f>IF('HEM Drop In Tables'!AN71&lt;&gt;"",'HEM Drop In Tables'!AN71,"")</f>
        <v>1369.7071883777733</v>
      </c>
      <c r="BD250" s="219">
        <f>IF('HEM Drop In Tables'!AO71&lt;&gt;"",'HEM Drop In Tables'!AO71,"")</f>
        <v>1435.0824566379067</v>
      </c>
      <c r="BF250" t="s">
        <v>192</v>
      </c>
      <c r="BG250" s="220"/>
      <c r="BH250" s="220"/>
      <c r="BI250" s="220"/>
      <c r="BJ250" s="220"/>
      <c r="BK250" s="220"/>
      <c r="BL250" s="220"/>
      <c r="BM250" s="220"/>
      <c r="BN250" s="220"/>
      <c r="BO250" s="220"/>
      <c r="BP250" s="220"/>
      <c r="BQ250" s="220"/>
      <c r="BR250" s="220"/>
      <c r="BS250" s="220"/>
      <c r="BT250" s="220"/>
    </row>
    <row r="251" spans="28:72" hidden="1" x14ac:dyDescent="0.2">
      <c r="AB251" s="190">
        <v>2034</v>
      </c>
      <c r="AC251" s="190">
        <v>2034</v>
      </c>
      <c r="AD251" s="190" t="s">
        <v>239</v>
      </c>
      <c r="AE251" s="190" t="s">
        <v>194</v>
      </c>
      <c r="AF251" s="190">
        <v>0.99856299999999998</v>
      </c>
      <c r="AG251" s="190">
        <v>99.856300000000005</v>
      </c>
      <c r="AI251">
        <f t="shared" si="43"/>
        <v>2034</v>
      </c>
      <c r="AJ251" t="str">
        <f t="shared" si="44"/>
        <v>Greater Sydney</v>
      </c>
      <c r="AP251" s="190" t="str">
        <f>IF('HEM Drop In Tables'!AA72&lt;&gt;"",'HEM Drop In Tables'!AA72,"")</f>
        <v/>
      </c>
      <c r="AQ251" s="219" t="str">
        <f>IF('HEM Drop In Tables'!AB72&lt;&gt;"",'HEM Drop In Tables'!AB72,"")</f>
        <v/>
      </c>
      <c r="AR251" s="219" t="str">
        <f>IF('HEM Drop In Tables'!AC72&lt;&gt;"",'HEM Drop In Tables'!AC72,"")</f>
        <v/>
      </c>
      <c r="AS251" s="219" t="str">
        <f>IF('HEM Drop In Tables'!AD72&lt;&gt;"",'HEM Drop In Tables'!AD72,"")</f>
        <v/>
      </c>
      <c r="AT251" s="219" t="str">
        <f>IF('HEM Drop In Tables'!AE72&lt;&gt;"",'HEM Drop In Tables'!AE72,"")</f>
        <v/>
      </c>
      <c r="AU251" s="219" t="str">
        <f>IF('HEM Drop In Tables'!AF72&lt;&gt;"",'HEM Drop In Tables'!AF72,"")</f>
        <v/>
      </c>
      <c r="AV251" s="219" t="str">
        <f>IF('HEM Drop In Tables'!AG72&lt;&gt;"",'HEM Drop In Tables'!AG72,"")</f>
        <v/>
      </c>
      <c r="AW251" s="219" t="str">
        <f>IF('HEM Drop In Tables'!AH72&lt;&gt;"",'HEM Drop In Tables'!AH72,"")</f>
        <v/>
      </c>
      <c r="AX251" s="219" t="str">
        <f>IF('HEM Drop In Tables'!AI72&lt;&gt;"",'HEM Drop In Tables'!AI72,"")</f>
        <v/>
      </c>
      <c r="AY251" s="219" t="str">
        <f>IF('HEM Drop In Tables'!AJ72&lt;&gt;"",'HEM Drop In Tables'!AJ72,"")</f>
        <v/>
      </c>
      <c r="AZ251" s="219" t="str">
        <f>IF('HEM Drop In Tables'!AK72&lt;&gt;"",'HEM Drop In Tables'!AK72,"")</f>
        <v/>
      </c>
      <c r="BA251" s="219" t="str">
        <f>IF('HEM Drop In Tables'!AL72&lt;&gt;"",'HEM Drop In Tables'!AL72,"")</f>
        <v/>
      </c>
      <c r="BB251" s="219" t="str">
        <f>IF('HEM Drop In Tables'!AM72&lt;&gt;"",'HEM Drop In Tables'!AM72,"")</f>
        <v/>
      </c>
      <c r="BC251" s="219" t="str">
        <f>IF('HEM Drop In Tables'!AN72&lt;&gt;"",'HEM Drop In Tables'!AN72,"")</f>
        <v/>
      </c>
      <c r="BD251" s="219" t="str">
        <f>IF('HEM Drop In Tables'!AO72&lt;&gt;"",'HEM Drop In Tables'!AO72,"")</f>
        <v/>
      </c>
      <c r="BF251" t="s">
        <v>195</v>
      </c>
      <c r="BG251" s="220">
        <f>MAX(AQ281-AQ280,0)</f>
        <v>0</v>
      </c>
      <c r="BH251" s="220">
        <f t="shared" ref="BH251:BT251" si="60">MAX(AR281-AR280,0)</f>
        <v>0</v>
      </c>
      <c r="BI251" s="220">
        <f t="shared" si="60"/>
        <v>0</v>
      </c>
      <c r="BJ251" s="220">
        <f t="shared" si="60"/>
        <v>82.580344628582452</v>
      </c>
      <c r="BK251" s="220">
        <f t="shared" si="60"/>
        <v>82.960794623288507</v>
      </c>
      <c r="BL251" s="220">
        <f t="shared" si="60"/>
        <v>83.52904409031828</v>
      </c>
      <c r="BM251" s="220">
        <f t="shared" si="60"/>
        <v>84.341007425805742</v>
      </c>
      <c r="BN251" s="220">
        <f t="shared" si="60"/>
        <v>85.039945323534312</v>
      </c>
      <c r="BO251" s="220">
        <f t="shared" si="60"/>
        <v>85.922951619121932</v>
      </c>
      <c r="BP251" s="220">
        <f t="shared" si="60"/>
        <v>86.371883773000945</v>
      </c>
      <c r="BQ251" s="220">
        <f t="shared" si="60"/>
        <v>86.814574151174611</v>
      </c>
      <c r="BR251" s="220">
        <f t="shared" si="60"/>
        <v>88.029026881082245</v>
      </c>
      <c r="BS251" s="220">
        <f t="shared" si="60"/>
        <v>89.163803767921081</v>
      </c>
      <c r="BT251" s="220">
        <f t="shared" si="60"/>
        <v>89.817953144412741</v>
      </c>
    </row>
    <row r="252" spans="28:72" hidden="1" x14ac:dyDescent="0.2">
      <c r="AB252" s="190">
        <v>2035</v>
      </c>
      <c r="AC252" s="190">
        <v>2035</v>
      </c>
      <c r="AD252" s="190" t="s">
        <v>239</v>
      </c>
      <c r="AE252" s="190" t="s">
        <v>194</v>
      </c>
      <c r="AF252" s="190">
        <v>0.99943199999999999</v>
      </c>
      <c r="AG252" s="190">
        <v>99.943200000000004</v>
      </c>
      <c r="AI252">
        <f t="shared" si="43"/>
        <v>2035</v>
      </c>
      <c r="AJ252" t="str">
        <f t="shared" si="44"/>
        <v>Greater Sydney</v>
      </c>
      <c r="AP252" s="190" t="str">
        <f>IF('HEM Drop In Tables'!AA73&lt;&gt;"",'HEM Drop In Tables'!AA73,"")</f>
        <v/>
      </c>
      <c r="AQ252" s="219" t="str">
        <f>IF('HEM Drop In Tables'!AB73&lt;&gt;"",'HEM Drop In Tables'!AB73,"")</f>
        <v/>
      </c>
      <c r="AR252" s="219" t="str">
        <f>IF('HEM Drop In Tables'!AC73&lt;&gt;"",'HEM Drop In Tables'!AC73,"")</f>
        <v/>
      </c>
      <c r="AS252" s="219" t="str">
        <f>IF('HEM Drop In Tables'!AD73&lt;&gt;"",'HEM Drop In Tables'!AD73,"")</f>
        <v/>
      </c>
      <c r="AT252" s="219" t="str">
        <f>IF('HEM Drop In Tables'!AE73&lt;&gt;"",'HEM Drop In Tables'!AE73,"")</f>
        <v/>
      </c>
      <c r="AU252" s="219" t="str">
        <f>IF('HEM Drop In Tables'!AF73&lt;&gt;"",'HEM Drop In Tables'!AF73,"")</f>
        <v/>
      </c>
      <c r="AV252" s="219" t="str">
        <f>IF('HEM Drop In Tables'!AG73&lt;&gt;"",'HEM Drop In Tables'!AG73,"")</f>
        <v/>
      </c>
      <c r="AW252" s="219" t="str">
        <f>IF('HEM Drop In Tables'!AH73&lt;&gt;"",'HEM Drop In Tables'!AH73,"")</f>
        <v/>
      </c>
      <c r="AX252" s="219" t="str">
        <f>IF('HEM Drop In Tables'!AI73&lt;&gt;"",'HEM Drop In Tables'!AI73,"")</f>
        <v/>
      </c>
      <c r="AY252" s="219" t="str">
        <f>IF('HEM Drop In Tables'!AJ73&lt;&gt;"",'HEM Drop In Tables'!AJ73,"")</f>
        <v/>
      </c>
      <c r="AZ252" s="219" t="str">
        <f>IF('HEM Drop In Tables'!AK73&lt;&gt;"",'HEM Drop In Tables'!AK73,"")</f>
        <v/>
      </c>
      <c r="BA252" s="219" t="str">
        <f>IF('HEM Drop In Tables'!AL73&lt;&gt;"",'HEM Drop In Tables'!AL73,"")</f>
        <v/>
      </c>
      <c r="BB252" s="219" t="str">
        <f>IF('HEM Drop In Tables'!AM73&lt;&gt;"",'HEM Drop In Tables'!AM73,"")</f>
        <v/>
      </c>
      <c r="BC252" s="219" t="str">
        <f>IF('HEM Drop In Tables'!AN73&lt;&gt;"",'HEM Drop In Tables'!AN73,"")</f>
        <v/>
      </c>
      <c r="BD252" s="219" t="str">
        <f>IF('HEM Drop In Tables'!AO73&lt;&gt;"",'HEM Drop In Tables'!AO73,"")</f>
        <v/>
      </c>
      <c r="BG252" s="220"/>
      <c r="BH252" s="220"/>
      <c r="BI252" s="220"/>
      <c r="BJ252" s="220"/>
      <c r="BK252" s="220"/>
      <c r="BL252" s="220"/>
      <c r="BM252" s="220"/>
      <c r="BN252" s="220"/>
      <c r="BO252" s="220"/>
      <c r="BP252" s="220"/>
      <c r="BQ252" s="220"/>
      <c r="BR252" s="220"/>
      <c r="BS252" s="220"/>
      <c r="BT252" s="220"/>
    </row>
    <row r="253" spans="28:72" ht="28.5" hidden="1" x14ac:dyDescent="0.45">
      <c r="AB253" s="190">
        <v>2036</v>
      </c>
      <c r="AC253" s="190">
        <v>2036</v>
      </c>
      <c r="AD253" s="190" t="s">
        <v>239</v>
      </c>
      <c r="AE253" s="190" t="s">
        <v>194</v>
      </c>
      <c r="AF253" s="190">
        <v>1</v>
      </c>
      <c r="AG253" s="190">
        <v>100</v>
      </c>
      <c r="AI253">
        <f t="shared" si="43"/>
        <v>2036</v>
      </c>
      <c r="AJ253" t="str">
        <f t="shared" si="44"/>
        <v>Greater Sydney</v>
      </c>
      <c r="AP253" s="216" t="str">
        <f>IF('HEM Drop In Tables'!AA74&lt;&gt;"",'HEM Drop In Tables'!AA74,"")</f>
        <v>Brisbane</v>
      </c>
      <c r="AQ253" s="219"/>
      <c r="AR253" s="219"/>
      <c r="AS253" s="219"/>
      <c r="AT253" s="219"/>
      <c r="AU253" s="219"/>
      <c r="AV253" s="219"/>
      <c r="AW253" s="219"/>
      <c r="AX253" s="219"/>
      <c r="AY253" s="219"/>
      <c r="AZ253" s="219"/>
      <c r="BA253" s="219"/>
      <c r="BB253" s="219"/>
      <c r="BC253" s="219"/>
      <c r="BD253" s="219"/>
      <c r="BF253" t="s">
        <v>200</v>
      </c>
      <c r="BG253" s="220"/>
      <c r="BH253" s="220"/>
      <c r="BI253" s="220"/>
      <c r="BJ253" s="220"/>
      <c r="BK253" s="220"/>
      <c r="BL253" s="220"/>
      <c r="BM253" s="220"/>
      <c r="BN253" s="220"/>
      <c r="BO253" s="220"/>
      <c r="BP253" s="220"/>
      <c r="BQ253" s="220"/>
      <c r="BR253" s="220"/>
      <c r="BS253" s="220"/>
      <c r="BT253" s="220"/>
    </row>
    <row r="254" spans="28:72" hidden="1" x14ac:dyDescent="0.2">
      <c r="AB254" s="190">
        <v>2037</v>
      </c>
      <c r="AC254" s="190">
        <v>2037</v>
      </c>
      <c r="AD254" s="190" t="s">
        <v>239</v>
      </c>
      <c r="AE254" s="190" t="s">
        <v>194</v>
      </c>
      <c r="AF254" s="190">
        <v>0.99487000000000003</v>
      </c>
      <c r="AG254" s="190">
        <v>99.486999999999995</v>
      </c>
      <c r="AI254">
        <f t="shared" si="43"/>
        <v>2037</v>
      </c>
      <c r="AJ254" t="str">
        <f t="shared" si="44"/>
        <v>Greater Sydney</v>
      </c>
      <c r="AP254" s="190" t="str">
        <f>IF('HEM Drop In Tables'!AA75&lt;&gt;"",'HEM Drop In Tables'!AA75,"")</f>
        <v>Couple</v>
      </c>
      <c r="AQ254" s="219">
        <f>IF('HEM Drop In Tables'!AB75&lt;&gt;"",'HEM Drop In Tables'!AB75,"")</f>
        <v>0</v>
      </c>
      <c r="AR254" s="219">
        <f>IF('HEM Drop In Tables'!AC75&lt;&gt;"",'HEM Drop In Tables'!AC75,"")</f>
        <v>542.01183716508206</v>
      </c>
      <c r="AS254" s="219">
        <f>IF('HEM Drop In Tables'!AD75&lt;&gt;"",'HEM Drop In Tables'!AD75,"")</f>
        <v>558.98708190213108</v>
      </c>
      <c r="AT254" s="219">
        <f>IF('HEM Drop In Tables'!AE75&lt;&gt;"",'HEM Drop In Tables'!AE75,"")</f>
        <v>579.25124690375048</v>
      </c>
      <c r="AU254" s="219">
        <f>IF('HEM Drop In Tables'!AF75&lt;&gt;"",'HEM Drop In Tables'!AF75,"")</f>
        <v>617.33934022931828</v>
      </c>
      <c r="AV254" s="219">
        <f>IF('HEM Drop In Tables'!AG75&lt;&gt;"",'HEM Drop In Tables'!AG75,"")</f>
        <v>674.20873878096074</v>
      </c>
      <c r="AW254" s="219">
        <f>IF('HEM Drop In Tables'!AH75&lt;&gt;"",'HEM Drop In Tables'!AH75,"")</f>
        <v>755.47919787617343</v>
      </c>
      <c r="AX254" s="219">
        <f>IF('HEM Drop In Tables'!AI75&lt;&gt;"",'HEM Drop In Tables'!AI75,"")</f>
        <v>825.4367949065014</v>
      </c>
      <c r="AY254" s="219">
        <f>IF('HEM Drop In Tables'!AJ75&lt;&gt;"",'HEM Drop In Tables'!AJ75,"")</f>
        <v>913.81617948864834</v>
      </c>
      <c r="AZ254" s="219">
        <f>IF('HEM Drop In Tables'!AK75&lt;&gt;"",'HEM Drop In Tables'!AK75,"")</f>
        <v>958.75037867442927</v>
      </c>
      <c r="BA254" s="219">
        <f>IF('HEM Drop In Tables'!AL75&lt;&gt;"",'HEM Drop In Tables'!AL75,"")</f>
        <v>1003.0598488647552</v>
      </c>
      <c r="BB254" s="219">
        <f>IF('HEM Drop In Tables'!AM75&lt;&gt;"",'HEM Drop In Tables'!AM75,"")</f>
        <v>1124.6159545642302</v>
      </c>
      <c r="BC254" s="219">
        <f>IF('HEM Drop In Tables'!AN75&lt;&gt;"",'HEM Drop In Tables'!AN75,"")</f>
        <v>1238.2047372307584</v>
      </c>
      <c r="BD254" s="219">
        <f>IF('HEM Drop In Tables'!AO75&lt;&gt;"",'HEM Drop In Tables'!AO75,"")</f>
        <v>1303.6756442028179</v>
      </c>
      <c r="BF254" t="s">
        <v>195</v>
      </c>
      <c r="BG254" s="220">
        <f>MAX(AQ286-AQ285,0)</f>
        <v>0</v>
      </c>
      <c r="BH254" s="220">
        <f t="shared" ref="BH254:BT254" si="61">MAX(AR286-AR285,0)</f>
        <v>0</v>
      </c>
      <c r="BI254" s="220">
        <f t="shared" si="61"/>
        <v>108.33205338909477</v>
      </c>
      <c r="BJ254" s="220">
        <f t="shared" si="61"/>
        <v>108.31370638246665</v>
      </c>
      <c r="BK254" s="220">
        <f t="shared" si="61"/>
        <v>108.27915844856716</v>
      </c>
      <c r="BL254" s="220">
        <f t="shared" si="61"/>
        <v>108.22763438091215</v>
      </c>
      <c r="BM254" s="220">
        <f t="shared" si="61"/>
        <v>108.15405271881218</v>
      </c>
      <c r="BN254" s="220">
        <f t="shared" si="61"/>
        <v>108.09070033981902</v>
      </c>
      <c r="BO254" s="220">
        <f t="shared" si="61"/>
        <v>108.01062389465642</v>
      </c>
      <c r="BP254" s="220">
        <f t="shared" si="61"/>
        <v>107.96992045767081</v>
      </c>
      <c r="BQ254" s="220">
        <f t="shared" si="61"/>
        <v>107.92978294522788</v>
      </c>
      <c r="BR254" s="220">
        <f t="shared" si="61"/>
        <v>107.81972708684293</v>
      </c>
      <c r="BS254" s="220">
        <f t="shared" si="61"/>
        <v>107.71675966237012</v>
      </c>
      <c r="BT254" s="220">
        <f t="shared" si="61"/>
        <v>107.6574163018181</v>
      </c>
    </row>
    <row r="255" spans="28:72" hidden="1" x14ac:dyDescent="0.2">
      <c r="AB255" s="190">
        <v>2038</v>
      </c>
      <c r="AC255" s="190">
        <v>2038</v>
      </c>
      <c r="AD255" s="190" t="s">
        <v>239</v>
      </c>
      <c r="AE255" s="190" t="s">
        <v>194</v>
      </c>
      <c r="AF255" s="190">
        <v>1</v>
      </c>
      <c r="AG255" s="190">
        <v>100</v>
      </c>
      <c r="AI255">
        <f t="shared" ref="AI255:AI318" si="62">AB255*1</f>
        <v>2038</v>
      </c>
      <c r="AJ255" t="str">
        <f t="shared" ref="AJ255:AJ318" si="63">AE255</f>
        <v>Greater Sydney</v>
      </c>
      <c r="AP255" s="190" t="str">
        <f>IF('HEM Drop In Tables'!AA76&lt;&gt;"",'HEM Drop In Tables'!AA76,"")</f>
        <v>Couple with 1 child</v>
      </c>
      <c r="AQ255" s="219">
        <f>IF('HEM Drop In Tables'!AB76&lt;&gt;"",'HEM Drop In Tables'!AB76,"")</f>
        <v>0</v>
      </c>
      <c r="AR255" s="219">
        <f>IF('HEM Drop In Tables'!AC76&lt;&gt;"",'HEM Drop In Tables'!AC76,"")</f>
        <v>0</v>
      </c>
      <c r="AS255" s="219">
        <f>IF('HEM Drop In Tables'!AD76&lt;&gt;"",'HEM Drop In Tables'!AD76,"")</f>
        <v>649.95368732285067</v>
      </c>
      <c r="AT255" s="219">
        <f>IF('HEM Drop In Tables'!AE76&lt;&gt;"",'HEM Drop In Tables'!AE76,"")</f>
        <v>670.3282710824202</v>
      </c>
      <c r="AU255" s="219">
        <f>IF('HEM Drop In Tables'!AF76&lt;&gt;"",'HEM Drop In Tables'!AF76,"")</f>
        <v>708.62394215157053</v>
      </c>
      <c r="AV255" s="219">
        <f>IF('HEM Drop In Tables'!AG76&lt;&gt;"",'HEM Drop In Tables'!AG76,"")</f>
        <v>765.80317391083838</v>
      </c>
      <c r="AW255" s="219">
        <f>IF('HEM Drop In Tables'!AH76&lt;&gt;"",'HEM Drop In Tables'!AH76,"")</f>
        <v>847.51647302194226</v>
      </c>
      <c r="AX255" s="219">
        <f>IF('HEM Drop In Tables'!AI76&lt;&gt;"",'HEM Drop In Tables'!AI76,"")</f>
        <v>917.85526666079818</v>
      </c>
      <c r="AY255" s="219">
        <f>IF('HEM Drop In Tables'!AJ76&lt;&gt;"",'HEM Drop In Tables'!AJ76,"")</f>
        <v>1006.7162275562641</v>
      </c>
      <c r="AZ255" s="219">
        <f>IF('HEM Drop In Tables'!AK76&lt;&gt;"",'HEM Drop In Tables'!AK76,"")</f>
        <v>1051.8952716918955</v>
      </c>
      <c r="BA255" s="219">
        <f>IF('HEM Drop In Tables'!AL76&lt;&gt;"",'HEM Drop In Tables'!AL76,"")</f>
        <v>1096.4461827046512</v>
      </c>
      <c r="BB255" s="219">
        <f>IF('HEM Drop In Tables'!AM76&lt;&gt;"",'HEM Drop In Tables'!AM76,"")</f>
        <v>1218.6646435621863</v>
      </c>
      <c r="BC255" s="219">
        <f>IF('HEM Drop In Tables'!AN76&lt;&gt;"",'HEM Drop In Tables'!AN76,"")</f>
        <v>1332.8723677098023</v>
      </c>
      <c r="BD255" s="219">
        <f>IF('HEM Drop In Tables'!AO76&lt;&gt;"",'HEM Drop In Tables'!AO76,"")</f>
        <v>1398.7000234661889</v>
      </c>
      <c r="BG255" s="220"/>
      <c r="BH255" s="220"/>
      <c r="BI255" s="220"/>
      <c r="BJ255" s="220"/>
      <c r="BK255" s="220"/>
      <c r="BL255" s="220"/>
      <c r="BM255" s="220"/>
      <c r="BN255" s="220"/>
      <c r="BO255" s="220"/>
      <c r="BP255" s="220"/>
      <c r="BQ255" s="220"/>
      <c r="BR255" s="220"/>
      <c r="BS255" s="220"/>
      <c r="BT255" s="220"/>
    </row>
    <row r="256" spans="28:72" hidden="1" x14ac:dyDescent="0.2">
      <c r="AB256" s="190">
        <v>2039</v>
      </c>
      <c r="AC256" s="190">
        <v>2039</v>
      </c>
      <c r="AD256" s="190" t="s">
        <v>239</v>
      </c>
      <c r="AE256" s="190" t="s">
        <v>194</v>
      </c>
      <c r="AF256" s="190">
        <v>0.97726900000000005</v>
      </c>
      <c r="AG256" s="190">
        <v>97.726900000000001</v>
      </c>
      <c r="AI256">
        <f t="shared" si="62"/>
        <v>2039</v>
      </c>
      <c r="AJ256" t="str">
        <f t="shared" si="63"/>
        <v>Greater Sydney</v>
      </c>
      <c r="AP256" s="190" t="str">
        <f>IF('HEM Drop In Tables'!AA77&lt;&gt;"",'HEM Drop In Tables'!AA77,"")</f>
        <v>Couple with 2 children</v>
      </c>
      <c r="AQ256" s="219">
        <f>IF('HEM Drop In Tables'!AB77&lt;&gt;"",'HEM Drop In Tables'!AB77,"")</f>
        <v>0</v>
      </c>
      <c r="AR256" s="219">
        <f>IF('HEM Drop In Tables'!AC77&lt;&gt;"",'HEM Drop In Tables'!AC77,"")</f>
        <v>0</v>
      </c>
      <c r="AS256" s="219">
        <f>IF('HEM Drop In Tables'!AD77&lt;&gt;"",'HEM Drop In Tables'!AD77,"")</f>
        <v>721.74612281326358</v>
      </c>
      <c r="AT256" s="219">
        <f>IF('HEM Drop In Tables'!AE77&lt;&gt;"",'HEM Drop In Tables'!AE77,"")</f>
        <v>742.17220882313973</v>
      </c>
      <c r="AU256" s="219">
        <f>IF('HEM Drop In Tables'!AF77&lt;&gt;"",'HEM Drop In Tables'!AF77,"")</f>
        <v>780.56469179186865</v>
      </c>
      <c r="AV256" s="219">
        <f>IF('HEM Drop In Tables'!AG77&lt;&gt;"",'HEM Drop In Tables'!AG77,"")</f>
        <v>837.8884872831195</v>
      </c>
      <c r="AW256" s="219">
        <f>IF('HEM Drop In Tables'!AH77&lt;&gt;"",'HEM Drop In Tables'!AH77,"")</f>
        <v>919.80833877506484</v>
      </c>
      <c r="AX256" s="219">
        <f>IF('HEM Drop In Tables'!AI77&lt;&gt;"",'HEM Drop In Tables'!AI77,"")</f>
        <v>990.32495121202021</v>
      </c>
      <c r="AY256" s="219">
        <f>IF('HEM Drop In Tables'!AJ77&lt;&gt;"",'HEM Drop In Tables'!AJ77,"")</f>
        <v>1079.4105135847415</v>
      </c>
      <c r="AZ256" s="219">
        <f>IF('HEM Drop In Tables'!AK77&lt;&gt;"",'HEM Drop In Tables'!AK77,"")</f>
        <v>1124.7037599277473</v>
      </c>
      <c r="BA256" s="219">
        <f>IF('HEM Drop In Tables'!AL77&lt;&gt;"",'HEM Drop In Tables'!AL77,"")</f>
        <v>1169.3672853721616</v>
      </c>
      <c r="BB256" s="219">
        <f>IF('HEM Drop In Tables'!AM77&lt;&gt;"",'HEM Drop In Tables'!AM77,"")</f>
        <v>1291.8947234101272</v>
      </c>
      <c r="BC256" s="219">
        <f>IF('HEM Drop In Tables'!AN77&lt;&gt;"",'HEM Drop In Tables'!AN77,"")</f>
        <v>1406.3910270854255</v>
      </c>
      <c r="BD256" s="219">
        <f>IF('HEM Drop In Tables'!AO77&lt;&gt;"",'HEM Drop In Tables'!AO77,"")</f>
        <v>1472.3851541573738</v>
      </c>
      <c r="BG256" s="220"/>
      <c r="BH256" s="220"/>
      <c r="BI256" s="220"/>
      <c r="BJ256" s="220"/>
      <c r="BK256" s="220"/>
      <c r="BL256" s="220"/>
      <c r="BM256" s="220"/>
      <c r="BN256" s="220"/>
      <c r="BO256" s="220"/>
      <c r="BP256" s="220"/>
      <c r="BQ256" s="220"/>
      <c r="BR256" s="220"/>
      <c r="BS256" s="220"/>
      <c r="BT256" s="220"/>
    </row>
    <row r="257" spans="28:72" ht="28.5" hidden="1" x14ac:dyDescent="0.45">
      <c r="AB257" s="190">
        <v>2040</v>
      </c>
      <c r="AC257" s="190">
        <v>2040</v>
      </c>
      <c r="AD257" s="190" t="s">
        <v>239</v>
      </c>
      <c r="AE257" s="190" t="s">
        <v>194</v>
      </c>
      <c r="AF257" s="190">
        <v>1</v>
      </c>
      <c r="AG257" s="190">
        <v>100</v>
      </c>
      <c r="AI257">
        <f t="shared" si="62"/>
        <v>2040</v>
      </c>
      <c r="AJ257" t="str">
        <f t="shared" si="63"/>
        <v>Greater Sydney</v>
      </c>
      <c r="AP257" s="190" t="str">
        <f>IF('HEM Drop In Tables'!AA78&lt;&gt;"",'HEM Drop In Tables'!AA78,"")</f>
        <v>Couple with 3 children</v>
      </c>
      <c r="AQ257" s="219">
        <f>IF('HEM Drop In Tables'!AB78&lt;&gt;"",'HEM Drop In Tables'!AB78,"")</f>
        <v>0</v>
      </c>
      <c r="AR257" s="219">
        <f>IF('HEM Drop In Tables'!AC78&lt;&gt;"",'HEM Drop In Tables'!AC78,"")</f>
        <v>0</v>
      </c>
      <c r="AS257" s="219">
        <f>IF('HEM Drop In Tables'!AD78&lt;&gt;"",'HEM Drop In Tables'!AD78,"")</f>
        <v>0</v>
      </c>
      <c r="AT257" s="219">
        <f>IF('HEM Drop In Tables'!AE78&lt;&gt;"",'HEM Drop In Tables'!AE78,"")</f>
        <v>824.25263564458669</v>
      </c>
      <c r="AU257" s="219">
        <f>IF('HEM Drop In Tables'!AF78&lt;&gt;"",'HEM Drop In Tables'!AF78,"")</f>
        <v>863.02559642500637</v>
      </c>
      <c r="AV257" s="219">
        <f>IF('HEM Drop In Tables'!AG78&lt;&gt;"",'HEM Drop In Tables'!AG78,"")</f>
        <v>920.91758574931782</v>
      </c>
      <c r="AW257" s="219">
        <f>IF('HEM Drop In Tables'!AH78&lt;&gt;"",'HEM Drop In Tables'!AH78,"")</f>
        <v>1003.6494005767505</v>
      </c>
      <c r="AX257" s="219">
        <f>IF('HEM Drop In Tables'!AI78&lt;&gt;"",'HEM Drop In Tables'!AI78,"")</f>
        <v>1074.8649323667778</v>
      </c>
      <c r="AY257" s="219">
        <f>IF('HEM Drop In Tables'!AJ78&lt;&gt;"",'HEM Drop In Tables'!AJ78,"")</f>
        <v>1164.833501035087</v>
      </c>
      <c r="AZ257" s="219">
        <f>IF('HEM Drop In Tables'!AK78&lt;&gt;"",'HEM Drop In Tables'!AK78,"")</f>
        <v>1210.5756608035067</v>
      </c>
      <c r="BA257" s="219">
        <f>IF('HEM Drop In Tables'!AL78&lt;&gt;"",'HEM Drop In Tables'!AL78,"")</f>
        <v>1255.6818955383685</v>
      </c>
      <c r="BB257" s="219">
        <f>IF('HEM Drop In Tables'!AM78&lt;&gt;"",'HEM Drop In Tables'!AM78,"")</f>
        <v>1379.4237488493113</v>
      </c>
      <c r="BC257" s="219">
        <f>IF('HEM Drop In Tables'!AN78&lt;&gt;"",'HEM Drop In Tables'!AN78,"")</f>
        <v>1495.0550155932476</v>
      </c>
      <c r="BD257" s="219">
        <f>IF('HEM Drop In Tables'!AO78&lt;&gt;"",'HEM Drop In Tables'!AO78,"")</f>
        <v>1561.7031804061319</v>
      </c>
      <c r="BF257" s="193" t="s">
        <v>162</v>
      </c>
      <c r="BG257" s="220"/>
      <c r="BH257" s="220"/>
      <c r="BI257" s="220"/>
      <c r="BJ257" s="220"/>
      <c r="BK257" s="220"/>
      <c r="BL257" s="220"/>
      <c r="BM257" s="220"/>
      <c r="BN257" s="220"/>
      <c r="BO257" s="220"/>
      <c r="BP257" s="220"/>
      <c r="BQ257" s="220"/>
      <c r="BR257" s="220"/>
      <c r="BS257" s="220"/>
      <c r="BT257" s="220"/>
    </row>
    <row r="258" spans="28:72" hidden="1" x14ac:dyDescent="0.2">
      <c r="AB258" s="190">
        <v>2041</v>
      </c>
      <c r="AC258" s="190">
        <v>2041</v>
      </c>
      <c r="AD258" s="190" t="s">
        <v>239</v>
      </c>
      <c r="AE258" s="190" t="s">
        <v>194</v>
      </c>
      <c r="AF258" s="190">
        <v>0.98477599999999998</v>
      </c>
      <c r="AG258" s="190">
        <v>98.477599999999995</v>
      </c>
      <c r="AI258">
        <f t="shared" si="62"/>
        <v>2041</v>
      </c>
      <c r="AJ258" t="str">
        <f t="shared" si="63"/>
        <v>Greater Sydney</v>
      </c>
      <c r="AP258" s="190" t="str">
        <f>IF('HEM Drop In Tables'!AA79&lt;&gt;"",'HEM Drop In Tables'!AA79,"")</f>
        <v/>
      </c>
      <c r="AQ258" s="219" t="str">
        <f>IF('HEM Drop In Tables'!AB79&lt;&gt;"",'HEM Drop In Tables'!AB79,"")</f>
        <v/>
      </c>
      <c r="AR258" s="219" t="str">
        <f>IF('HEM Drop In Tables'!AC79&lt;&gt;"",'HEM Drop In Tables'!AC79,"")</f>
        <v/>
      </c>
      <c r="AS258" s="219" t="str">
        <f>IF('HEM Drop In Tables'!AD79&lt;&gt;"",'HEM Drop In Tables'!AD79,"")</f>
        <v/>
      </c>
      <c r="AT258" s="219" t="str">
        <f>IF('HEM Drop In Tables'!AE79&lt;&gt;"",'HEM Drop In Tables'!AE79,"")</f>
        <v/>
      </c>
      <c r="AU258" s="219" t="str">
        <f>IF('HEM Drop In Tables'!AF79&lt;&gt;"",'HEM Drop In Tables'!AF79,"")</f>
        <v/>
      </c>
      <c r="AV258" s="219" t="str">
        <f>IF('HEM Drop In Tables'!AG79&lt;&gt;"",'HEM Drop In Tables'!AG79,"")</f>
        <v/>
      </c>
      <c r="AW258" s="219" t="str">
        <f>IF('HEM Drop In Tables'!AH79&lt;&gt;"",'HEM Drop In Tables'!AH79,"")</f>
        <v/>
      </c>
      <c r="AX258" s="219" t="str">
        <f>IF('HEM Drop In Tables'!AI79&lt;&gt;"",'HEM Drop In Tables'!AI79,"")</f>
        <v/>
      </c>
      <c r="AY258" s="219" t="str">
        <f>IF('HEM Drop In Tables'!AJ79&lt;&gt;"",'HEM Drop In Tables'!AJ79,"")</f>
        <v/>
      </c>
      <c r="AZ258" s="219" t="str">
        <f>IF('HEM Drop In Tables'!AK79&lt;&gt;"",'HEM Drop In Tables'!AK79,"")</f>
        <v/>
      </c>
      <c r="BA258" s="219" t="str">
        <f>IF('HEM Drop In Tables'!AL79&lt;&gt;"",'HEM Drop In Tables'!AL79,"")</f>
        <v/>
      </c>
      <c r="BB258" s="219" t="str">
        <f>IF('HEM Drop In Tables'!AM79&lt;&gt;"",'HEM Drop In Tables'!AM79,"")</f>
        <v/>
      </c>
      <c r="BC258" s="219" t="str">
        <f>IF('HEM Drop In Tables'!AN79&lt;&gt;"",'HEM Drop In Tables'!AN79,"")</f>
        <v/>
      </c>
      <c r="BD258" s="219" t="str">
        <f>IF('HEM Drop In Tables'!AO79&lt;&gt;"",'HEM Drop In Tables'!AO79,"")</f>
        <v/>
      </c>
      <c r="BF258" t="s">
        <v>192</v>
      </c>
      <c r="BG258" s="220"/>
      <c r="BH258" s="220"/>
      <c r="BI258" s="220"/>
      <c r="BJ258" s="220"/>
      <c r="BK258" s="220"/>
      <c r="BL258" s="220"/>
      <c r="BM258" s="220"/>
      <c r="BN258" s="220"/>
      <c r="BO258" s="220"/>
      <c r="BP258" s="220"/>
      <c r="BQ258" s="220"/>
      <c r="BR258" s="220"/>
      <c r="BS258" s="220"/>
      <c r="BT258" s="220"/>
    </row>
    <row r="259" spans="28:72" hidden="1" x14ac:dyDescent="0.2">
      <c r="AB259" s="190">
        <v>2042</v>
      </c>
      <c r="AC259" s="190">
        <v>2042</v>
      </c>
      <c r="AD259" s="190" t="s">
        <v>239</v>
      </c>
      <c r="AE259" s="190" t="s">
        <v>194</v>
      </c>
      <c r="AF259" s="190">
        <v>1</v>
      </c>
      <c r="AG259" s="190">
        <v>100</v>
      </c>
      <c r="AI259">
        <f t="shared" si="62"/>
        <v>2042</v>
      </c>
      <c r="AJ259" t="str">
        <f t="shared" si="63"/>
        <v>Greater Sydney</v>
      </c>
      <c r="AP259" s="190" t="str">
        <f>IF('HEM Drop In Tables'!AA80&lt;&gt;"",'HEM Drop In Tables'!AA80,"")</f>
        <v>Single person</v>
      </c>
      <c r="AQ259" s="219">
        <f>IF('HEM Drop In Tables'!AB80&lt;&gt;"",'HEM Drop In Tables'!AB80,"")</f>
        <v>267.07399924323175</v>
      </c>
      <c r="AR259" s="219">
        <f>IF('HEM Drop In Tables'!AC80&lt;&gt;"",'HEM Drop In Tables'!AC80,"")</f>
        <v>279.24936382044035</v>
      </c>
      <c r="AS259" s="219">
        <f>IF('HEM Drop In Tables'!AD80&lt;&gt;"",'HEM Drop In Tables'!AD80,"")</f>
        <v>296.12552372856794</v>
      </c>
      <c r="AT259" s="219">
        <f>IF('HEM Drop In Tables'!AE80&lt;&gt;"",'HEM Drop In Tables'!AE80,"")</f>
        <v>316.27141186913019</v>
      </c>
      <c r="AU259" s="219">
        <f>IF('HEM Drop In Tables'!AF80&lt;&gt;"",'HEM Drop In Tables'!AF80,"")</f>
        <v>354.13723567663016</v>
      </c>
      <c r="AV259" s="219">
        <f>IF('HEM Drop In Tables'!AG80&lt;&gt;"",'HEM Drop In Tables'!AG80,"")</f>
        <v>410.67467434214603</v>
      </c>
      <c r="AW259" s="219">
        <f>IF('HEM Drop In Tables'!AH80&lt;&gt;"",'HEM Drop In Tables'!AH80,"")</f>
        <v>491.47077810134158</v>
      </c>
      <c r="AX259" s="219">
        <f>IF('HEM Drop In Tables'!AI80&lt;&gt;"",'HEM Drop In Tables'!AI80,"")</f>
        <v>561.02005928620099</v>
      </c>
      <c r="AY259" s="219">
        <f>IF('HEM Drop In Tables'!AJ80&lt;&gt;"",'HEM Drop In Tables'!AJ80,"")</f>
        <v>648.88357722263663</v>
      </c>
      <c r="AZ259" s="219">
        <f>IF('HEM Drop In Tables'!AK80&lt;&gt;"",'HEM Drop In Tables'!AK80,"")</f>
        <v>693.55550673022526</v>
      </c>
      <c r="BA259" s="219">
        <f>IF('HEM Drop In Tables'!AL80&lt;&gt;"",'HEM Drop In Tables'!AL80,"")</f>
        <v>737.60635362919925</v>
      </c>
      <c r="BB259" s="219">
        <f>IF('HEM Drop In Tables'!AM80&lt;&gt;"",'HEM Drop In Tables'!AM80,"")</f>
        <v>858.45298504309108</v>
      </c>
      <c r="BC259" s="219">
        <f>IF('HEM Drop In Tables'!AN80&lt;&gt;"",'HEM Drop In Tables'!AN80,"")</f>
        <v>971.37868695356553</v>
      </c>
      <c r="BD259" s="219">
        <f>IF('HEM Drop In Tables'!AO80&lt;&gt;"",'HEM Drop In Tables'!AO80,"")</f>
        <v>1036.4675297834008</v>
      </c>
      <c r="BF259" t="s">
        <v>195</v>
      </c>
      <c r="BG259" s="220">
        <f>MAX(AQ293-AQ292,0)</f>
        <v>0</v>
      </c>
      <c r="BH259" s="220">
        <f t="shared" ref="BH259:BT259" si="64">MAX(AR293-AR292,0)</f>
        <v>0</v>
      </c>
      <c r="BI259" s="220">
        <f t="shared" si="64"/>
        <v>0</v>
      </c>
      <c r="BJ259" s="220">
        <f t="shared" si="64"/>
        <v>82.165772793370252</v>
      </c>
      <c r="BK259" s="220">
        <f t="shared" si="64"/>
        <v>82.546259877389161</v>
      </c>
      <c r="BL259" s="220">
        <f t="shared" si="64"/>
        <v>83.114435165793225</v>
      </c>
      <c r="BM259" s="220">
        <f t="shared" si="64"/>
        <v>83.926472679906283</v>
      </c>
      <c r="BN259" s="220">
        <f t="shared" si="64"/>
        <v>84.625410577634625</v>
      </c>
      <c r="BO259" s="220">
        <f t="shared" si="64"/>
        <v>85.508323966131684</v>
      </c>
      <c r="BP259" s="220">
        <f t="shared" si="64"/>
        <v>85.95733029863618</v>
      </c>
      <c r="BQ259" s="220">
        <f t="shared" si="64"/>
        <v>86.39996541045798</v>
      </c>
      <c r="BR259" s="220">
        <f t="shared" si="64"/>
        <v>87.614454862061393</v>
      </c>
      <c r="BS259" s="220">
        <f t="shared" si="64"/>
        <v>88.749306662760773</v>
      </c>
      <c r="BT259" s="220">
        <f t="shared" si="64"/>
        <v>89.403455671635129</v>
      </c>
    </row>
    <row r="260" spans="28:72" hidden="1" x14ac:dyDescent="0.2">
      <c r="AB260" s="190">
        <v>2043</v>
      </c>
      <c r="AC260" s="190">
        <v>2043</v>
      </c>
      <c r="AD260" s="190" t="s">
        <v>239</v>
      </c>
      <c r="AE260" s="190" t="s">
        <v>194</v>
      </c>
      <c r="AF260" s="190">
        <v>1</v>
      </c>
      <c r="AG260" s="190">
        <v>100</v>
      </c>
      <c r="AI260">
        <f t="shared" si="62"/>
        <v>2043</v>
      </c>
      <c r="AJ260" t="str">
        <f t="shared" si="63"/>
        <v>Greater Sydney</v>
      </c>
      <c r="AP260" s="190" t="str">
        <f>IF('HEM Drop In Tables'!AA81&lt;&gt;"",'HEM Drop In Tables'!AA81,"")</f>
        <v>Single parent with 1 child</v>
      </c>
      <c r="AQ260" s="219">
        <f>IF('HEM Drop In Tables'!AB81&lt;&gt;"",'HEM Drop In Tables'!AB81,"")</f>
        <v>0</v>
      </c>
      <c r="AR260" s="219">
        <f>IF('HEM Drop In Tables'!AC81&lt;&gt;"",'HEM Drop In Tables'!AC81,"")</f>
        <v>385.27770619068059</v>
      </c>
      <c r="AS260" s="219">
        <f>IF('HEM Drop In Tables'!AD81&lt;&gt;"",'HEM Drop In Tables'!AD81,"")</f>
        <v>402.25892677995154</v>
      </c>
      <c r="AT260" s="219">
        <f>IF('HEM Drop In Tables'!AE81&lt;&gt;"",'HEM Drop In Tables'!AE81,"")</f>
        <v>422.53022544340166</v>
      </c>
      <c r="AU260" s="219">
        <f>IF('HEM Drop In Tables'!AF81&lt;&gt;"",'HEM Drop In Tables'!AF81,"")</f>
        <v>460.63172704794584</v>
      </c>
      <c r="AV260" s="219">
        <f>IF('HEM Drop In Tables'!AG81&lt;&gt;"",'HEM Drop In Tables'!AG81,"")</f>
        <v>517.52113632224211</v>
      </c>
      <c r="AW260" s="219">
        <f>IF('HEM Drop In Tables'!AH81&lt;&gt;"",'HEM Drop In Tables'!AH81,"")</f>
        <v>598.82021453125014</v>
      </c>
      <c r="AX260" s="219">
        <f>IF('HEM Drop In Tables'!AI81&lt;&gt;"",'HEM Drop In Tables'!AI81,"")</f>
        <v>668.80243896861236</v>
      </c>
      <c r="AY260" s="219">
        <f>IF('HEM Drop In Tables'!AJ81&lt;&gt;"",'HEM Drop In Tables'!AJ81,"")</f>
        <v>757.21291763719807</v>
      </c>
      <c r="AZ260" s="219">
        <f>IF('HEM Drop In Tables'!AK81&lt;&gt;"",'HEM Drop In Tables'!AK81,"")</f>
        <v>802.16293515951554</v>
      </c>
      <c r="BA260" s="219">
        <f>IF('HEM Drop In Tables'!AL81&lt;&gt;"",'HEM Drop In Tables'!AL81,"")</f>
        <v>846.48800376093868</v>
      </c>
      <c r="BB260" s="219">
        <f>IF('HEM Drop In Tables'!AM81&lt;&gt;"",'HEM Drop In Tables'!AM81,"")</f>
        <v>968.08693807141071</v>
      </c>
      <c r="BC260" s="219">
        <f>IF('HEM Drop In Tables'!AN81&lt;&gt;"",'HEM Drop In Tables'!AN81,"")</f>
        <v>1081.7156341607831</v>
      </c>
      <c r="BD260" s="219">
        <f>IF('HEM Drop In Tables'!AO81&lt;&gt;"",'HEM Drop In Tables'!AO81,"")</f>
        <v>1147.2096258836114</v>
      </c>
      <c r="BG260" s="220"/>
      <c r="BH260" s="220"/>
      <c r="BI260" s="220"/>
      <c r="BJ260" s="220"/>
      <c r="BK260" s="220"/>
      <c r="BL260" s="220"/>
      <c r="BM260" s="220"/>
      <c r="BN260" s="220"/>
      <c r="BO260" s="220"/>
      <c r="BP260" s="220"/>
      <c r="BQ260" s="220"/>
      <c r="BR260" s="220"/>
      <c r="BS260" s="220"/>
      <c r="BT260" s="220"/>
    </row>
    <row r="261" spans="28:72" hidden="1" x14ac:dyDescent="0.2">
      <c r="AB261" s="190">
        <v>2044</v>
      </c>
      <c r="AC261" s="190">
        <v>2044</v>
      </c>
      <c r="AD261" s="190" t="s">
        <v>239</v>
      </c>
      <c r="AE261" s="190" t="s">
        <v>194</v>
      </c>
      <c r="AF261" s="190">
        <v>1</v>
      </c>
      <c r="AG261" s="190">
        <v>100</v>
      </c>
      <c r="AI261">
        <f t="shared" si="62"/>
        <v>2044</v>
      </c>
      <c r="AJ261" t="str">
        <f t="shared" si="63"/>
        <v>Greater Sydney</v>
      </c>
      <c r="AP261" s="190" t="str">
        <f>IF('HEM Drop In Tables'!AA82&lt;&gt;"",'HEM Drop In Tables'!AA82,"")</f>
        <v>Single parent with 2 children</v>
      </c>
      <c r="AQ261" s="219">
        <f>IF('HEM Drop In Tables'!AB82&lt;&gt;"",'HEM Drop In Tables'!AB82,"")</f>
        <v>0</v>
      </c>
      <c r="AR261" s="219">
        <f>IF('HEM Drop In Tables'!AC82&lt;&gt;"",'HEM Drop In Tables'!AC82,"")</f>
        <v>493.67042336172597</v>
      </c>
      <c r="AS261" s="219">
        <f>IF('HEM Drop In Tables'!AD82&lt;&gt;"",'HEM Drop In Tables'!AD82,"")</f>
        <v>510.63626700388323</v>
      </c>
      <c r="AT261" s="219">
        <f>IF('HEM Drop In Tables'!AE82&lt;&gt;"",'HEM Drop In Tables'!AE82,"")</f>
        <v>530.88920946697465</v>
      </c>
      <c r="AU261" s="219">
        <f>IF('HEM Drop In Tables'!AF82&lt;&gt;"",'HEM Drop In Tables'!AF82,"")</f>
        <v>568.95624592285753</v>
      </c>
      <c r="AV261" s="219">
        <f>IF('HEM Drop In Tables'!AG82&lt;&gt;"",'HEM Drop In Tables'!AG82,"")</f>
        <v>625.79414032322939</v>
      </c>
      <c r="AW261" s="219">
        <f>IF('HEM Drop In Tables'!AH82&lt;&gt;"",'HEM Drop In Tables'!AH82,"")</f>
        <v>707.01955408489914</v>
      </c>
      <c r="AX261" s="219">
        <f>IF('HEM Drop In Tables'!AI82&lt;&gt;"",'HEM Drop In Tables'!AI82,"")</f>
        <v>776.93840775580736</v>
      </c>
      <c r="AY261" s="219">
        <f>IF('HEM Drop In Tables'!AJ82&lt;&gt;"",'HEM Drop In Tables'!AJ82,"")</f>
        <v>865.26888354573998</v>
      </c>
      <c r="AZ261" s="219">
        <f>IF('HEM Drop In Tables'!AK82&lt;&gt;"",'HEM Drop In Tables'!AK82,"")</f>
        <v>910.17816085614959</v>
      </c>
      <c r="BA261" s="219">
        <f>IF('HEM Drop In Tables'!AL82&lt;&gt;"",'HEM Drop In Tables'!AL82,"")</f>
        <v>954.46309192846468</v>
      </c>
      <c r="BB261" s="219">
        <f>IF('HEM Drop In Tables'!AM82&lt;&gt;"",'HEM Drop In Tables'!AM82,"")</f>
        <v>1075.9519151681725</v>
      </c>
      <c r="BC261" s="219">
        <f>IF('HEM Drop In Tables'!AN82&lt;&gt;"",'HEM Drop In Tables'!AN82,"")</f>
        <v>1189.4777542244999</v>
      </c>
      <c r="BD261" s="219">
        <f>IF('HEM Drop In Tables'!AO82&lt;&gt;"",'HEM Drop In Tables'!AO82,"")</f>
        <v>1254.9124026201071</v>
      </c>
      <c r="BF261" t="s">
        <v>200</v>
      </c>
      <c r="BG261" s="220"/>
      <c r="BH261" s="220"/>
      <c r="BI261" s="220"/>
      <c r="BJ261" s="220"/>
      <c r="BK261" s="220"/>
      <c r="BL261" s="220"/>
      <c r="BM261" s="220"/>
      <c r="BN261" s="220"/>
      <c r="BO261" s="220"/>
      <c r="BP261" s="220"/>
      <c r="BQ261" s="220"/>
      <c r="BR261" s="220"/>
      <c r="BS261" s="220"/>
      <c r="BT261" s="220"/>
    </row>
    <row r="262" spans="28:72" hidden="1" x14ac:dyDescent="0.2">
      <c r="AB262" s="190">
        <v>2045</v>
      </c>
      <c r="AC262" s="190">
        <v>2045</v>
      </c>
      <c r="AD262" s="190" t="s">
        <v>239</v>
      </c>
      <c r="AE262" s="190" t="s">
        <v>194</v>
      </c>
      <c r="AF262" s="190">
        <v>1</v>
      </c>
      <c r="AG262" s="190">
        <v>100</v>
      </c>
      <c r="AI262">
        <f t="shared" si="62"/>
        <v>2045</v>
      </c>
      <c r="AJ262" t="str">
        <f t="shared" si="63"/>
        <v>Greater Sydney</v>
      </c>
      <c r="AP262" s="190" t="str">
        <f>IF('HEM Drop In Tables'!AA83&lt;&gt;"",'HEM Drop In Tables'!AA83,"")</f>
        <v>Single parent with 3 children</v>
      </c>
      <c r="AQ262" s="219">
        <f>IF('HEM Drop In Tables'!AB83&lt;&gt;"",'HEM Drop In Tables'!AB83,"")</f>
        <v>0</v>
      </c>
      <c r="AR262" s="219">
        <f>IF('HEM Drop In Tables'!AC83&lt;&gt;"",'HEM Drop In Tables'!AC83,"")</f>
        <v>0</v>
      </c>
      <c r="AS262" s="219">
        <f>IF('HEM Drop In Tables'!AD83&lt;&gt;"",'HEM Drop In Tables'!AD83,"")</f>
        <v>619.01360722781487</v>
      </c>
      <c r="AT262" s="219">
        <f>IF('HEM Drop In Tables'!AE83&lt;&gt;"",'HEM Drop In Tables'!AE83,"")</f>
        <v>639.24819349054769</v>
      </c>
      <c r="AU262" s="219">
        <f>IF('HEM Drop In Tables'!AF83&lt;&gt;"",'HEM Drop In Tables'!AF83,"")</f>
        <v>677.28076479776928</v>
      </c>
      <c r="AV262" s="219">
        <f>IF('HEM Drop In Tables'!AG83&lt;&gt;"",'HEM Drop In Tables'!AG83,"")</f>
        <v>734.06714432421666</v>
      </c>
      <c r="AW262" s="219">
        <f>IF('HEM Drop In Tables'!AH83&lt;&gt;"",'HEM Drop In Tables'!AH83,"")</f>
        <v>815.21889363854814</v>
      </c>
      <c r="AX262" s="219">
        <f>IF('HEM Drop In Tables'!AI83&lt;&gt;"",'HEM Drop In Tables'!AI83,"")</f>
        <v>885.07437654300236</v>
      </c>
      <c r="AY262" s="219">
        <f>IF('HEM Drop In Tables'!AJ83&lt;&gt;"",'HEM Drop In Tables'!AJ83,"")</f>
        <v>973.32484945428189</v>
      </c>
      <c r="AZ262" s="219">
        <f>IF('HEM Drop In Tables'!AK83&lt;&gt;"",'HEM Drop In Tables'!AK83,"")</f>
        <v>1018.1933865527836</v>
      </c>
      <c r="BA262" s="219">
        <f>IF('HEM Drop In Tables'!AL83&lt;&gt;"",'HEM Drop In Tables'!AL83,"")</f>
        <v>1062.4381800959907</v>
      </c>
      <c r="BB262" s="219">
        <f>IF('HEM Drop In Tables'!AM83&lt;&gt;"",'HEM Drop In Tables'!AM83,"")</f>
        <v>1183.8168922649343</v>
      </c>
      <c r="BC262" s="219">
        <f>IF('HEM Drop In Tables'!AN83&lt;&gt;"",'HEM Drop In Tables'!AN83,"")</f>
        <v>1297.2398742882167</v>
      </c>
      <c r="BD262" s="219">
        <f>IF('HEM Drop In Tables'!AO83&lt;&gt;"",'HEM Drop In Tables'!AO83,"")</f>
        <v>1362.6151793566028</v>
      </c>
      <c r="BF262" t="s">
        <v>195</v>
      </c>
      <c r="BG262" s="220">
        <f>MAX(AQ298-AQ297,0)</f>
        <v>0</v>
      </c>
      <c r="BH262" s="220">
        <f t="shared" ref="BH262:BT262" si="65">MAX(AR298-AR297,0)</f>
        <v>0</v>
      </c>
      <c r="BI262" s="220">
        <f t="shared" si="65"/>
        <v>108.36964730194688</v>
      </c>
      <c r="BJ262" s="220">
        <f t="shared" si="65"/>
        <v>108.35129110158812</v>
      </c>
      <c r="BK262" s="220">
        <f t="shared" si="65"/>
        <v>108.31677994261065</v>
      </c>
      <c r="BL262" s="220">
        <f t="shared" si="65"/>
        <v>108.26521910003373</v>
      </c>
      <c r="BM262" s="220">
        <f t="shared" si="65"/>
        <v>108.19161901714176</v>
      </c>
      <c r="BN262" s="220">
        <f t="shared" si="65"/>
        <v>108.12824825068765</v>
      </c>
      <c r="BO262" s="220">
        <f t="shared" si="65"/>
        <v>108.04817180552516</v>
      </c>
      <c r="BP262" s="220">
        <f t="shared" si="65"/>
        <v>108.00746836853932</v>
      </c>
      <c r="BQ262" s="220">
        <f t="shared" si="65"/>
        <v>107.96734924355769</v>
      </c>
      <c r="BR262" s="220">
        <f t="shared" si="65"/>
        <v>107.85723817279336</v>
      </c>
      <c r="BS262" s="220">
        <f t="shared" si="65"/>
        <v>107.75438113974815</v>
      </c>
      <c r="BT262" s="220">
        <f t="shared" si="65"/>
        <v>107.69503781252706</v>
      </c>
    </row>
    <row r="263" spans="28:72" hidden="1" x14ac:dyDescent="0.2">
      <c r="AB263" s="190">
        <v>2046</v>
      </c>
      <c r="AC263" s="190">
        <v>2046</v>
      </c>
      <c r="AD263" s="190" t="s">
        <v>239</v>
      </c>
      <c r="AE263" s="190" t="s">
        <v>194</v>
      </c>
      <c r="AF263" s="190">
        <v>0.98780599999999996</v>
      </c>
      <c r="AG263" s="190">
        <v>98.780600000000007</v>
      </c>
      <c r="AI263">
        <f t="shared" si="62"/>
        <v>2046</v>
      </c>
      <c r="AJ263" t="str">
        <f t="shared" si="63"/>
        <v>Greater Sydney</v>
      </c>
      <c r="AP263" s="190" t="str">
        <f>IF('HEM Drop In Tables'!AA84&lt;&gt;"",'HEM Drop In Tables'!AA84,"")</f>
        <v/>
      </c>
      <c r="AQ263" s="219" t="str">
        <f>IF('HEM Drop In Tables'!AB84&lt;&gt;"",'HEM Drop In Tables'!AB84,"")</f>
        <v/>
      </c>
      <c r="AR263" s="219" t="str">
        <f>IF('HEM Drop In Tables'!AC84&lt;&gt;"",'HEM Drop In Tables'!AC84,"")</f>
        <v/>
      </c>
      <c r="AS263" s="219" t="str">
        <f>IF('HEM Drop In Tables'!AD84&lt;&gt;"",'HEM Drop In Tables'!AD84,"")</f>
        <v/>
      </c>
      <c r="AT263" s="219" t="str">
        <f>IF('HEM Drop In Tables'!AE84&lt;&gt;"",'HEM Drop In Tables'!AE84,"")</f>
        <v/>
      </c>
      <c r="AU263" s="219" t="str">
        <f>IF('HEM Drop In Tables'!AF84&lt;&gt;"",'HEM Drop In Tables'!AF84,"")</f>
        <v/>
      </c>
      <c r="AV263" s="219" t="str">
        <f>IF('HEM Drop In Tables'!AG84&lt;&gt;"",'HEM Drop In Tables'!AG84,"")</f>
        <v/>
      </c>
      <c r="AW263" s="219" t="str">
        <f>IF('HEM Drop In Tables'!AH84&lt;&gt;"",'HEM Drop In Tables'!AH84,"")</f>
        <v/>
      </c>
      <c r="AX263" s="219" t="str">
        <f>IF('HEM Drop In Tables'!AI84&lt;&gt;"",'HEM Drop In Tables'!AI84,"")</f>
        <v/>
      </c>
      <c r="AY263" s="219" t="str">
        <f>IF('HEM Drop In Tables'!AJ84&lt;&gt;"",'HEM Drop In Tables'!AJ84,"")</f>
        <v/>
      </c>
      <c r="AZ263" s="219" t="str">
        <f>IF('HEM Drop In Tables'!AK84&lt;&gt;"",'HEM Drop In Tables'!AK84,"")</f>
        <v/>
      </c>
      <c r="BA263" s="219" t="str">
        <f>IF('HEM Drop In Tables'!AL84&lt;&gt;"",'HEM Drop In Tables'!AL84,"")</f>
        <v/>
      </c>
      <c r="BB263" s="219" t="str">
        <f>IF('HEM Drop In Tables'!AM84&lt;&gt;"",'HEM Drop In Tables'!AM84,"")</f>
        <v/>
      </c>
      <c r="BC263" s="219" t="str">
        <f>IF('HEM Drop In Tables'!AN84&lt;&gt;"",'HEM Drop In Tables'!AN84,"")</f>
        <v/>
      </c>
      <c r="BD263" s="219" t="str">
        <f>IF('HEM Drop In Tables'!AO84&lt;&gt;"",'HEM Drop In Tables'!AO84,"")</f>
        <v/>
      </c>
      <c r="BG263" s="220"/>
      <c r="BH263" s="220"/>
      <c r="BI263" s="220"/>
      <c r="BJ263" s="220"/>
      <c r="BK263" s="220"/>
      <c r="BL263" s="220"/>
      <c r="BM263" s="220"/>
      <c r="BN263" s="220"/>
      <c r="BO263" s="220"/>
      <c r="BP263" s="220"/>
      <c r="BQ263" s="220"/>
      <c r="BR263" s="220"/>
      <c r="BS263" s="220"/>
      <c r="BT263" s="220"/>
    </row>
    <row r="264" spans="28:72" hidden="1" x14ac:dyDescent="0.2">
      <c r="AB264" s="190">
        <v>2047</v>
      </c>
      <c r="AC264" s="190">
        <v>2047</v>
      </c>
      <c r="AD264" s="190" t="s">
        <v>239</v>
      </c>
      <c r="AE264" s="190" t="s">
        <v>194</v>
      </c>
      <c r="AF264" s="190">
        <v>0.97220399999999996</v>
      </c>
      <c r="AG264" s="190">
        <v>97.220399999999998</v>
      </c>
      <c r="AI264">
        <f t="shared" si="62"/>
        <v>2047</v>
      </c>
      <c r="AJ264" t="str">
        <f t="shared" si="63"/>
        <v>Greater Sydney</v>
      </c>
      <c r="AP264" s="190" t="str">
        <f>IF('HEM Drop In Tables'!AA85&lt;&gt;"",'HEM Drop In Tables'!AA85,"")</f>
        <v/>
      </c>
      <c r="AQ264" s="219" t="str">
        <f>IF('HEM Drop In Tables'!AB85&lt;&gt;"",'HEM Drop In Tables'!AB85,"")</f>
        <v/>
      </c>
      <c r="AR264" s="219" t="str">
        <f>IF('HEM Drop In Tables'!AC85&lt;&gt;"",'HEM Drop In Tables'!AC85,"")</f>
        <v/>
      </c>
      <c r="AS264" s="219" t="str">
        <f>IF('HEM Drop In Tables'!AD85&lt;&gt;"",'HEM Drop In Tables'!AD85,"")</f>
        <v/>
      </c>
      <c r="AT264" s="219" t="str">
        <f>IF('HEM Drop In Tables'!AE85&lt;&gt;"",'HEM Drop In Tables'!AE85,"")</f>
        <v/>
      </c>
      <c r="AU264" s="219" t="str">
        <f>IF('HEM Drop In Tables'!AF85&lt;&gt;"",'HEM Drop In Tables'!AF85,"")</f>
        <v/>
      </c>
      <c r="AV264" s="219" t="str">
        <f>IF('HEM Drop In Tables'!AG85&lt;&gt;"",'HEM Drop In Tables'!AG85,"")</f>
        <v/>
      </c>
      <c r="AW264" s="219" t="str">
        <f>IF('HEM Drop In Tables'!AH85&lt;&gt;"",'HEM Drop In Tables'!AH85,"")</f>
        <v/>
      </c>
      <c r="AX264" s="219" t="str">
        <f>IF('HEM Drop In Tables'!AI85&lt;&gt;"",'HEM Drop In Tables'!AI85,"")</f>
        <v/>
      </c>
      <c r="AY264" s="219" t="str">
        <f>IF('HEM Drop In Tables'!AJ85&lt;&gt;"",'HEM Drop In Tables'!AJ85,"")</f>
        <v/>
      </c>
      <c r="AZ264" s="219" t="str">
        <f>IF('HEM Drop In Tables'!AK85&lt;&gt;"",'HEM Drop In Tables'!AK85,"")</f>
        <v/>
      </c>
      <c r="BA264" s="219" t="str">
        <f>IF('HEM Drop In Tables'!AL85&lt;&gt;"",'HEM Drop In Tables'!AL85,"")</f>
        <v/>
      </c>
      <c r="BB264" s="219" t="str">
        <f>IF('HEM Drop In Tables'!AM85&lt;&gt;"",'HEM Drop In Tables'!AM85,"")</f>
        <v/>
      </c>
      <c r="BC264" s="219" t="str">
        <f>IF('HEM Drop In Tables'!AN85&lt;&gt;"",'HEM Drop In Tables'!AN85,"")</f>
        <v/>
      </c>
      <c r="BD264" s="219" t="str">
        <f>IF('HEM Drop In Tables'!AO85&lt;&gt;"",'HEM Drop In Tables'!AO85,"")</f>
        <v/>
      </c>
      <c r="BG264" s="220"/>
      <c r="BH264" s="220"/>
      <c r="BI264" s="220"/>
      <c r="BJ264" s="220"/>
      <c r="BK264" s="220"/>
      <c r="BL264" s="220"/>
      <c r="BM264" s="220"/>
      <c r="BN264" s="220"/>
      <c r="BO264" s="220"/>
      <c r="BP264" s="220"/>
      <c r="BQ264" s="220"/>
      <c r="BR264" s="220"/>
      <c r="BS264" s="220"/>
      <c r="BT264" s="220"/>
    </row>
    <row r="265" spans="28:72" ht="28.5" hidden="1" x14ac:dyDescent="0.45">
      <c r="AB265" s="190">
        <v>2048</v>
      </c>
      <c r="AC265" s="190">
        <v>2048</v>
      </c>
      <c r="AD265" s="190" t="s">
        <v>239</v>
      </c>
      <c r="AE265" s="190" t="s">
        <v>194</v>
      </c>
      <c r="AF265" s="190">
        <v>1</v>
      </c>
      <c r="AG265" s="190">
        <v>100</v>
      </c>
      <c r="AI265">
        <f t="shared" si="62"/>
        <v>2048</v>
      </c>
      <c r="AJ265" t="str">
        <f t="shared" si="63"/>
        <v>Greater Sydney</v>
      </c>
      <c r="AP265" s="216" t="str">
        <f>IF('HEM Drop In Tables'!AA86&lt;&gt;"",'HEM Drop In Tables'!AA86,"")</f>
        <v>Balance of QLD</v>
      </c>
      <c r="AQ265" s="219"/>
      <c r="AR265" s="219"/>
      <c r="AS265" s="219"/>
      <c r="AT265" s="219"/>
      <c r="AU265" s="219"/>
      <c r="AV265" s="219"/>
      <c r="AW265" s="219"/>
      <c r="AX265" s="219"/>
      <c r="AY265" s="219"/>
      <c r="AZ265" s="219"/>
      <c r="BA265" s="219"/>
      <c r="BB265" s="219"/>
      <c r="BC265" s="219"/>
      <c r="BD265" s="219"/>
      <c r="BF265" s="193" t="s">
        <v>163</v>
      </c>
      <c r="BG265" s="220"/>
      <c r="BH265" s="220"/>
      <c r="BI265" s="220"/>
      <c r="BJ265" s="220"/>
      <c r="BK265" s="220"/>
      <c r="BL265" s="220"/>
      <c r="BM265" s="220"/>
      <c r="BN265" s="220"/>
      <c r="BO265" s="220"/>
      <c r="BP265" s="220"/>
      <c r="BQ265" s="220"/>
      <c r="BR265" s="220"/>
      <c r="BS265" s="220"/>
      <c r="BT265" s="220"/>
    </row>
    <row r="266" spans="28:72" hidden="1" x14ac:dyDescent="0.2">
      <c r="AB266" s="190">
        <v>2049</v>
      </c>
      <c r="AC266" s="190">
        <v>2049</v>
      </c>
      <c r="AD266" s="190" t="s">
        <v>239</v>
      </c>
      <c r="AE266" s="190" t="s">
        <v>194</v>
      </c>
      <c r="AF266" s="190">
        <v>1</v>
      </c>
      <c r="AG266" s="190">
        <v>100</v>
      </c>
      <c r="AI266">
        <f t="shared" si="62"/>
        <v>2049</v>
      </c>
      <c r="AJ266" t="str">
        <f t="shared" si="63"/>
        <v>Greater Sydney</v>
      </c>
      <c r="AP266" s="190" t="str">
        <f>IF('HEM Drop In Tables'!AA87&lt;&gt;"",'HEM Drop In Tables'!AA87,"")</f>
        <v>Couple</v>
      </c>
      <c r="AQ266" s="219">
        <f>IF('HEM Drop In Tables'!AB87&lt;&gt;"",'HEM Drop In Tables'!AB87,"")</f>
        <v>0</v>
      </c>
      <c r="AR266" s="219">
        <f>IF('HEM Drop In Tables'!AC87&lt;&gt;"",'HEM Drop In Tables'!AC87,"")</f>
        <v>586.75341295708802</v>
      </c>
      <c r="AS266" s="219">
        <f>IF('HEM Drop In Tables'!AD87&lt;&gt;"",'HEM Drop In Tables'!AD87,"")</f>
        <v>603.72865769413715</v>
      </c>
      <c r="AT266" s="219">
        <f>IF('HEM Drop In Tables'!AE87&lt;&gt;"",'HEM Drop In Tables'!AE87,"")</f>
        <v>623.99282269575644</v>
      </c>
      <c r="AU266" s="219">
        <f>IF('HEM Drop In Tables'!AF87&lt;&gt;"",'HEM Drop In Tables'!AF87,"")</f>
        <v>662.08095281662406</v>
      </c>
      <c r="AV266" s="219">
        <f>IF('HEM Drop In Tables'!AG87&lt;&gt;"",'HEM Drop In Tables'!AG87,"")</f>
        <v>718.95035136826641</v>
      </c>
      <c r="AW266" s="219">
        <f>IF('HEM Drop In Tables'!AH87&lt;&gt;"",'HEM Drop In Tables'!AH87,"")</f>
        <v>800.22081046347921</v>
      </c>
      <c r="AX266" s="219">
        <f>IF('HEM Drop In Tables'!AI87&lt;&gt;"",'HEM Drop In Tables'!AI87,"")</f>
        <v>870.17837069850736</v>
      </c>
      <c r="AY266" s="219">
        <f>IF('HEM Drop In Tables'!AJ87&lt;&gt;"",'HEM Drop In Tables'!AJ87,"")</f>
        <v>958.55773688300451</v>
      </c>
      <c r="AZ266" s="219">
        <f>IF('HEM Drop In Tables'!AK87&lt;&gt;"",'HEM Drop In Tables'!AK87,"")</f>
        <v>1003.4919360687855</v>
      </c>
      <c r="BA266" s="219">
        <f>IF('HEM Drop In Tables'!AL87&lt;&gt;"",'HEM Drop In Tables'!AL87,"")</f>
        <v>1047.8013878614615</v>
      </c>
      <c r="BB266" s="219">
        <f>IF('HEM Drop In Tables'!AM87&lt;&gt;"",'HEM Drop In Tables'!AM87,"")</f>
        <v>1169.3575303562361</v>
      </c>
      <c r="BC266" s="219">
        <f>IF('HEM Drop In Tables'!AN87&lt;&gt;"",'HEM Drop In Tables'!AN87,"")</f>
        <v>1282.9463130227643</v>
      </c>
      <c r="BD266" s="219">
        <f>IF('HEM Drop In Tables'!AO87&lt;&gt;"",'HEM Drop In Tables'!AO87,"")</f>
        <v>1348.4172199948237</v>
      </c>
      <c r="BF266" t="s">
        <v>192</v>
      </c>
      <c r="BG266" s="220"/>
      <c r="BH266" s="220"/>
      <c r="BI266" s="220"/>
      <c r="BJ266" s="220"/>
      <c r="BK266" s="220"/>
      <c r="BL266" s="220"/>
      <c r="BM266" s="220"/>
      <c r="BN266" s="220"/>
      <c r="BO266" s="220"/>
      <c r="BP266" s="220"/>
      <c r="BQ266" s="220"/>
      <c r="BR266" s="220"/>
      <c r="BS266" s="220"/>
      <c r="BT266" s="220"/>
    </row>
    <row r="267" spans="28:72" hidden="1" x14ac:dyDescent="0.2">
      <c r="AB267" s="190">
        <v>2050</v>
      </c>
      <c r="AC267" s="190">
        <v>2050</v>
      </c>
      <c r="AD267" s="190" t="s">
        <v>239</v>
      </c>
      <c r="AE267" s="190" t="s">
        <v>194</v>
      </c>
      <c r="AF267" s="190">
        <v>1</v>
      </c>
      <c r="AG267" s="190">
        <v>100</v>
      </c>
      <c r="AI267">
        <f t="shared" si="62"/>
        <v>2050</v>
      </c>
      <c r="AJ267" t="str">
        <f t="shared" si="63"/>
        <v>Greater Sydney</v>
      </c>
      <c r="AP267" s="190" t="str">
        <f>IF('HEM Drop In Tables'!AA88&lt;&gt;"",'HEM Drop In Tables'!AA88,"")</f>
        <v>Couple with 1 child</v>
      </c>
      <c r="AQ267" s="219">
        <f>IF('HEM Drop In Tables'!AB88&lt;&gt;"",'HEM Drop In Tables'!AB88,"")</f>
        <v>0</v>
      </c>
      <c r="AR267" s="219">
        <f>IF('HEM Drop In Tables'!AC88&lt;&gt;"",'HEM Drop In Tables'!AC88,"")</f>
        <v>0</v>
      </c>
      <c r="AS267" s="219">
        <f>IF('HEM Drop In Tables'!AD88&lt;&gt;"",'HEM Drop In Tables'!AD88,"")</f>
        <v>694.93908621311812</v>
      </c>
      <c r="AT267" s="219">
        <f>IF('HEM Drop In Tables'!AE88&lt;&gt;"",'HEM Drop In Tables'!AE88,"")</f>
        <v>715.31366997268776</v>
      </c>
      <c r="AU267" s="219">
        <f>IF('HEM Drop In Tables'!AF88&lt;&gt;"",'HEM Drop In Tables'!AF88,"")</f>
        <v>753.6093132949909</v>
      </c>
      <c r="AV267" s="219">
        <f>IF('HEM Drop In Tables'!AG88&lt;&gt;"",'HEM Drop In Tables'!AG88,"")</f>
        <v>810.78861904585085</v>
      </c>
      <c r="AW267" s="219">
        <f>IF('HEM Drop In Tables'!AH88&lt;&gt;"",'HEM Drop In Tables'!AH88,"")</f>
        <v>892.50184416536263</v>
      </c>
      <c r="AX267" s="219">
        <f>IF('HEM Drop In Tables'!AI88&lt;&gt;"",'HEM Drop In Tables'!AI88,"")</f>
        <v>962.84063780421855</v>
      </c>
      <c r="AY267" s="219">
        <f>IF('HEM Drop In Tables'!AJ88&lt;&gt;"",'HEM Drop In Tables'!AJ88,"")</f>
        <v>1051.7016726912766</v>
      </c>
      <c r="AZ267" s="219">
        <f>IF('HEM Drop In Tables'!AK88&lt;&gt;"",'HEM Drop In Tables'!AK88,"")</f>
        <v>1096.8806428353157</v>
      </c>
      <c r="BA267" s="219">
        <f>IF('HEM Drop In Tables'!AL88&lt;&gt;"",'HEM Drop In Tables'!AL88,"")</f>
        <v>1141.4316278396636</v>
      </c>
      <c r="BB267" s="219">
        <f>IF('HEM Drop In Tables'!AM88&lt;&gt;"",'HEM Drop In Tables'!AM88,"")</f>
        <v>1263.6500147056065</v>
      </c>
      <c r="BC267" s="219">
        <f>IF('HEM Drop In Tables'!AN88&lt;&gt;"",'HEM Drop In Tables'!AN88,"")</f>
        <v>1377.8577388532228</v>
      </c>
      <c r="BD267" s="219">
        <f>IF('HEM Drop In Tables'!AO88&lt;&gt;"",'HEM Drop In Tables'!AO88,"")</f>
        <v>1443.6853946096094</v>
      </c>
      <c r="BF267" t="s">
        <v>195</v>
      </c>
      <c r="BG267" s="220">
        <f>MAX(AQ305-AQ304,0)</f>
        <v>0</v>
      </c>
      <c r="BH267" s="220">
        <f t="shared" ref="BH267:BT267" si="66">MAX(AR305-AR304,0)</f>
        <v>0</v>
      </c>
      <c r="BI267" s="220">
        <f t="shared" si="66"/>
        <v>0</v>
      </c>
      <c r="BJ267" s="220">
        <f t="shared" si="66"/>
        <v>81.825586009866129</v>
      </c>
      <c r="BK267" s="220">
        <f t="shared" si="66"/>
        <v>82.206091822350231</v>
      </c>
      <c r="BL267" s="220">
        <f t="shared" si="66"/>
        <v>82.774257654617259</v>
      </c>
      <c r="BM267" s="220">
        <f t="shared" si="66"/>
        <v>83.586220990104721</v>
      </c>
      <c r="BN267" s="220">
        <f t="shared" si="66"/>
        <v>84.285177616298142</v>
      </c>
      <c r="BO267" s="220">
        <f t="shared" si="66"/>
        <v>85.168146638764483</v>
      </c>
      <c r="BP267" s="220">
        <f t="shared" si="66"/>
        <v>85.617078792643497</v>
      </c>
      <c r="BQ267" s="220">
        <f t="shared" si="66"/>
        <v>86.059750626160621</v>
      </c>
      <c r="BR267" s="220">
        <f t="shared" si="66"/>
        <v>87.27424044538111</v>
      </c>
      <c r="BS267" s="220">
        <f t="shared" si="66"/>
        <v>88.4091664247062</v>
      </c>
      <c r="BT267" s="220">
        <f t="shared" si="66"/>
        <v>89.063204165641991</v>
      </c>
    </row>
    <row r="268" spans="28:72" hidden="1" x14ac:dyDescent="0.2">
      <c r="AB268" s="190">
        <v>2052</v>
      </c>
      <c r="AC268" s="190">
        <v>2052</v>
      </c>
      <c r="AD268" s="190" t="s">
        <v>239</v>
      </c>
      <c r="AE268" s="190" t="s">
        <v>194</v>
      </c>
      <c r="AF268" s="190">
        <v>1</v>
      </c>
      <c r="AG268" s="190">
        <v>100</v>
      </c>
      <c r="AI268">
        <f t="shared" si="62"/>
        <v>2052</v>
      </c>
      <c r="AJ268" t="str">
        <f t="shared" si="63"/>
        <v>Greater Sydney</v>
      </c>
      <c r="AP268" s="190" t="str">
        <f>IF('HEM Drop In Tables'!AA89&lt;&gt;"",'HEM Drop In Tables'!AA89,"")</f>
        <v>Couple with 2 children</v>
      </c>
      <c r="AQ268" s="219">
        <f>IF('HEM Drop In Tables'!AB89&lt;&gt;"",'HEM Drop In Tables'!AB89,"")</f>
        <v>0</v>
      </c>
      <c r="AR268" s="219">
        <f>IF('HEM Drop In Tables'!AC89&lt;&gt;"",'HEM Drop In Tables'!AC89,"")</f>
        <v>0</v>
      </c>
      <c r="AS268" s="219">
        <f>IF('HEM Drop In Tables'!AD89&lt;&gt;"",'HEM Drop In Tables'!AD89,"")</f>
        <v>766.84520660338637</v>
      </c>
      <c r="AT268" s="219">
        <f>IF('HEM Drop In Tables'!AE89&lt;&gt;"",'HEM Drop In Tables'!AE89,"")</f>
        <v>787.27132970257537</v>
      </c>
      <c r="AU268" s="219">
        <f>IF('HEM Drop In Tables'!AF89&lt;&gt;"",'HEM Drop In Tables'!AF89,"")</f>
        <v>825.66377558199133</v>
      </c>
      <c r="AV268" s="219">
        <f>IF('HEM Drop In Tables'!AG89&lt;&gt;"",'HEM Drop In Tables'!AG89,"")</f>
        <v>882.98757107324229</v>
      </c>
      <c r="AW268" s="219">
        <f>IF('HEM Drop In Tables'!AH89&lt;&gt;"",'HEM Drop In Tables'!AH89,"")</f>
        <v>964.90742256518763</v>
      </c>
      <c r="AX268" s="219">
        <f>IF('HEM Drop In Tables'!AI89&lt;&gt;"",'HEM Drop In Tables'!AI89,"")</f>
        <v>1035.4240164574867</v>
      </c>
      <c r="AY268" s="219">
        <f>IF('HEM Drop In Tables'!AJ89&lt;&gt;"",'HEM Drop In Tables'!AJ89,"")</f>
        <v>1124.5095973748644</v>
      </c>
      <c r="AZ268" s="219">
        <f>IF('HEM Drop In Tables'!AK89&lt;&gt;"",'HEM Drop In Tables'!AK89,"")</f>
        <v>1169.8028437178702</v>
      </c>
      <c r="BA268" s="219">
        <f>IF('HEM Drop In Tables'!AL89&lt;&gt;"",'HEM Drop In Tables'!AL89,"")</f>
        <v>1214.4663691622848</v>
      </c>
      <c r="BB268" s="219">
        <f>IF('HEM Drop In Tables'!AM89&lt;&gt;"",'HEM Drop In Tables'!AM89,"")</f>
        <v>1336.993770110937</v>
      </c>
      <c r="BC268" s="219">
        <f>IF('HEM Drop In Tables'!AN89&lt;&gt;"",'HEM Drop In Tables'!AN89,"")</f>
        <v>1451.4901108755482</v>
      </c>
      <c r="BD268" s="219">
        <f>IF('HEM Drop In Tables'!AO89&lt;&gt;"",'HEM Drop In Tables'!AO89,"")</f>
        <v>1517.4842379474967</v>
      </c>
      <c r="BG268" s="220"/>
      <c r="BH268" s="220"/>
      <c r="BI268" s="220"/>
      <c r="BJ268" s="220"/>
      <c r="BK268" s="220"/>
      <c r="BL268" s="220"/>
      <c r="BM268" s="220"/>
      <c r="BN268" s="220"/>
      <c r="BO268" s="220"/>
      <c r="BP268" s="220"/>
      <c r="BQ268" s="220"/>
      <c r="BR268" s="220"/>
      <c r="BS268" s="220"/>
      <c r="BT268" s="220"/>
    </row>
    <row r="269" spans="28:72" hidden="1" x14ac:dyDescent="0.2">
      <c r="AB269" s="190">
        <v>2060</v>
      </c>
      <c r="AC269" s="190">
        <v>2060</v>
      </c>
      <c r="AD269" s="190" t="s">
        <v>239</v>
      </c>
      <c r="AE269" s="190" t="s">
        <v>194</v>
      </c>
      <c r="AF269" s="190">
        <v>0.99163299999999999</v>
      </c>
      <c r="AG269" s="190">
        <v>99.163300000000007</v>
      </c>
      <c r="AI269">
        <f t="shared" si="62"/>
        <v>2060</v>
      </c>
      <c r="AJ269" t="str">
        <f t="shared" si="63"/>
        <v>Greater Sydney</v>
      </c>
      <c r="AP269" s="190" t="str">
        <f>IF('HEM Drop In Tables'!AA90&lt;&gt;"",'HEM Drop In Tables'!AA90,"")</f>
        <v>Couple with 3 children</v>
      </c>
      <c r="AQ269" s="219">
        <f>IF('HEM Drop In Tables'!AB90&lt;&gt;"",'HEM Drop In Tables'!AB90,"")</f>
        <v>0</v>
      </c>
      <c r="AR269" s="219">
        <f>IF('HEM Drop In Tables'!AC90&lt;&gt;"",'HEM Drop In Tables'!AC90,"")</f>
        <v>0</v>
      </c>
      <c r="AS269" s="219">
        <f>IF('HEM Drop In Tables'!AD90&lt;&gt;"",'HEM Drop In Tables'!AD90,"")</f>
        <v>0</v>
      </c>
      <c r="AT269" s="219">
        <f>IF('HEM Drop In Tables'!AE90&lt;&gt;"",'HEM Drop In Tables'!AE90,"")</f>
        <v>869.7987083830742</v>
      </c>
      <c r="AU269" s="219">
        <f>IF('HEM Drop In Tables'!AF90&lt;&gt;"",'HEM Drop In Tables'!AF90,"")</f>
        <v>908.57176280581939</v>
      </c>
      <c r="AV269" s="219">
        <f>IF('HEM Drop In Tables'!AG90&lt;&gt;"",'HEM Drop In Tables'!AG90,"")</f>
        <v>966.46375213013084</v>
      </c>
      <c r="AW269" s="219">
        <f>IF('HEM Drop In Tables'!AH90&lt;&gt;"",'HEM Drop In Tables'!AH90,"")</f>
        <v>1049.1954920437031</v>
      </c>
      <c r="AX269" s="219">
        <f>IF('HEM Drop In Tables'!AI90&lt;&gt;"",'HEM Drop In Tables'!AI90,"")</f>
        <v>1120.4110987475908</v>
      </c>
      <c r="AY269" s="219">
        <f>IF('HEM Drop In Tables'!AJ90&lt;&gt;"",'HEM Drop In Tables'!AJ90,"")</f>
        <v>1210.3796486874348</v>
      </c>
      <c r="AZ269" s="219">
        <f>IF('HEM Drop In Tables'!AK90&lt;&gt;"",'HEM Drop In Tables'!AK90,"")</f>
        <v>1256.1217522704592</v>
      </c>
      <c r="BA269" s="219">
        <f>IF('HEM Drop In Tables'!AL90&lt;&gt;"",'HEM Drop In Tables'!AL90,"")</f>
        <v>1301.2280244622511</v>
      </c>
      <c r="BB269" s="219">
        <f>IF('HEM Drop In Tables'!AM90&lt;&gt;"",'HEM Drop In Tables'!AM90,"")</f>
        <v>1424.969840316264</v>
      </c>
      <c r="BC269" s="219">
        <f>IF('HEM Drop In Tables'!AN90&lt;&gt;"",'HEM Drop In Tables'!AN90,"")</f>
        <v>1540.6011070602003</v>
      </c>
      <c r="BD269" s="219">
        <f>IF('HEM Drop In Tables'!AO90&lt;&gt;"",'HEM Drop In Tables'!AO90,"")</f>
        <v>1607.2492718730844</v>
      </c>
      <c r="BF269" t="s">
        <v>200</v>
      </c>
      <c r="BG269" s="220"/>
      <c r="BH269" s="220"/>
      <c r="BI269" s="220"/>
      <c r="BJ269" s="220"/>
      <c r="BK269" s="220"/>
      <c r="BL269" s="220"/>
      <c r="BM269" s="220"/>
      <c r="BN269" s="220"/>
      <c r="BO269" s="220"/>
      <c r="BP269" s="220"/>
      <c r="BQ269" s="220"/>
      <c r="BR269" s="220"/>
      <c r="BS269" s="220"/>
      <c r="BT269" s="220"/>
    </row>
    <row r="270" spans="28:72" hidden="1" x14ac:dyDescent="0.2">
      <c r="AB270" s="190">
        <v>2061</v>
      </c>
      <c r="AC270" s="190">
        <v>2061</v>
      </c>
      <c r="AD270" s="190" t="s">
        <v>239</v>
      </c>
      <c r="AE270" s="190" t="s">
        <v>194</v>
      </c>
      <c r="AF270" s="190">
        <v>0.97736199999999995</v>
      </c>
      <c r="AG270" s="190">
        <v>97.736199999999997</v>
      </c>
      <c r="AI270">
        <f t="shared" si="62"/>
        <v>2061</v>
      </c>
      <c r="AJ270" t="str">
        <f t="shared" si="63"/>
        <v>Greater Sydney</v>
      </c>
      <c r="AP270" s="190" t="str">
        <f>IF('HEM Drop In Tables'!AA91&lt;&gt;"",'HEM Drop In Tables'!AA91,"")</f>
        <v/>
      </c>
      <c r="AQ270" s="219" t="str">
        <f>IF('HEM Drop In Tables'!AB91&lt;&gt;"",'HEM Drop In Tables'!AB91,"")</f>
        <v/>
      </c>
      <c r="AR270" s="219" t="str">
        <f>IF('HEM Drop In Tables'!AC91&lt;&gt;"",'HEM Drop In Tables'!AC91,"")</f>
        <v/>
      </c>
      <c r="AS270" s="219" t="str">
        <f>IF('HEM Drop In Tables'!AD91&lt;&gt;"",'HEM Drop In Tables'!AD91,"")</f>
        <v/>
      </c>
      <c r="AT270" s="219" t="str">
        <f>IF('HEM Drop In Tables'!AE91&lt;&gt;"",'HEM Drop In Tables'!AE91,"")</f>
        <v/>
      </c>
      <c r="AU270" s="219" t="str">
        <f>IF('HEM Drop In Tables'!AF91&lt;&gt;"",'HEM Drop In Tables'!AF91,"")</f>
        <v/>
      </c>
      <c r="AV270" s="219" t="str">
        <f>IF('HEM Drop In Tables'!AG91&lt;&gt;"",'HEM Drop In Tables'!AG91,"")</f>
        <v/>
      </c>
      <c r="AW270" s="219" t="str">
        <f>IF('HEM Drop In Tables'!AH91&lt;&gt;"",'HEM Drop In Tables'!AH91,"")</f>
        <v/>
      </c>
      <c r="AX270" s="219" t="str">
        <f>IF('HEM Drop In Tables'!AI91&lt;&gt;"",'HEM Drop In Tables'!AI91,"")</f>
        <v/>
      </c>
      <c r="AY270" s="219" t="str">
        <f>IF('HEM Drop In Tables'!AJ91&lt;&gt;"",'HEM Drop In Tables'!AJ91,"")</f>
        <v/>
      </c>
      <c r="AZ270" s="219" t="str">
        <f>IF('HEM Drop In Tables'!AK91&lt;&gt;"",'HEM Drop In Tables'!AK91,"")</f>
        <v/>
      </c>
      <c r="BA270" s="219" t="str">
        <f>IF('HEM Drop In Tables'!AL91&lt;&gt;"",'HEM Drop In Tables'!AL91,"")</f>
        <v/>
      </c>
      <c r="BB270" s="219" t="str">
        <f>IF('HEM Drop In Tables'!AM91&lt;&gt;"",'HEM Drop In Tables'!AM91,"")</f>
        <v/>
      </c>
      <c r="BC270" s="219" t="str">
        <f>IF('HEM Drop In Tables'!AN91&lt;&gt;"",'HEM Drop In Tables'!AN91,"")</f>
        <v/>
      </c>
      <c r="BD270" s="219" t="str">
        <f>IF('HEM Drop In Tables'!AO91&lt;&gt;"",'HEM Drop In Tables'!AO91,"")</f>
        <v/>
      </c>
      <c r="BF270" t="s">
        <v>195</v>
      </c>
      <c r="BG270" s="220">
        <f>MAX(AQ310-AQ309,0)</f>
        <v>0</v>
      </c>
      <c r="BH270" s="220">
        <f t="shared" ref="BH270:BT270" si="67">MAX(AR310-AR309,0)</f>
        <v>0</v>
      </c>
      <c r="BI270" s="220">
        <f t="shared" si="67"/>
        <v>108.40044424589576</v>
      </c>
      <c r="BJ270" s="220">
        <f t="shared" si="67"/>
        <v>108.38208804553693</v>
      </c>
      <c r="BK270" s="220">
        <f t="shared" si="67"/>
        <v>108.34759528235315</v>
      </c>
      <c r="BL270" s="220">
        <f t="shared" si="67"/>
        <v>108.29610801461854</v>
      </c>
      <c r="BM270" s="220">
        <f t="shared" si="67"/>
        <v>108.22245276934359</v>
      </c>
      <c r="BN270" s="220">
        <f t="shared" si="67"/>
        <v>108.15910957574818</v>
      </c>
      <c r="BO270" s="220">
        <f t="shared" si="67"/>
        <v>108.07906992217306</v>
      </c>
      <c r="BP270" s="220">
        <f t="shared" si="67"/>
        <v>108.0383297102652</v>
      </c>
      <c r="BQ270" s="220">
        <f t="shared" si="67"/>
        <v>107.9981737936962</v>
      </c>
      <c r="BR270" s="220">
        <f t="shared" si="67"/>
        <v>107.88804433547102</v>
      </c>
      <c r="BS270" s="220">
        <f t="shared" si="67"/>
        <v>107.78518726909533</v>
      </c>
      <c r="BT270" s="220">
        <f t="shared" si="67"/>
        <v>107.72588075012663</v>
      </c>
    </row>
    <row r="271" spans="28:72" hidden="1" x14ac:dyDescent="0.2">
      <c r="AB271" s="190">
        <v>2062</v>
      </c>
      <c r="AC271" s="190">
        <v>2062</v>
      </c>
      <c r="AD271" s="190" t="s">
        <v>239</v>
      </c>
      <c r="AE271" s="190" t="s">
        <v>194</v>
      </c>
      <c r="AF271" s="190">
        <v>1</v>
      </c>
      <c r="AG271" s="190">
        <v>100</v>
      </c>
      <c r="AI271">
        <f t="shared" si="62"/>
        <v>2062</v>
      </c>
      <c r="AJ271" t="str">
        <f t="shared" si="63"/>
        <v>Greater Sydney</v>
      </c>
      <c r="AP271" s="190" t="str">
        <f>IF('HEM Drop In Tables'!AA92&lt;&gt;"",'HEM Drop In Tables'!AA92,"")</f>
        <v>Single person</v>
      </c>
      <c r="AQ271" s="219">
        <f>IF('HEM Drop In Tables'!AB92&lt;&gt;"",'HEM Drop In Tables'!AB92,"")</f>
        <v>311.55444794186832</v>
      </c>
      <c r="AR271" s="219">
        <f>IF('HEM Drop In Tables'!AC92&lt;&gt;"",'HEM Drop In Tables'!AC92,"")</f>
        <v>323.72980794651011</v>
      </c>
      <c r="AS271" s="219">
        <f>IF('HEM Drop In Tables'!AD92&lt;&gt;"",'HEM Drop In Tables'!AD92,"")</f>
        <v>340.60596785463764</v>
      </c>
      <c r="AT271" s="219">
        <f>IF('HEM Drop In Tables'!AE92&lt;&gt;"",'HEM Drop In Tables'!AE92,"")</f>
        <v>360.7518742854673</v>
      </c>
      <c r="AU271" s="219">
        <f>IF('HEM Drop In Tables'!AF92&lt;&gt;"",'HEM Drop In Tables'!AF92,"")</f>
        <v>398.6176752301331</v>
      </c>
      <c r="AV271" s="219">
        <f>IF('HEM Drop In Tables'!AG92&lt;&gt;"",'HEM Drop In Tables'!AG92,"")</f>
        <v>455.15513218591627</v>
      </c>
      <c r="AW271" s="219">
        <f>IF('HEM Drop In Tables'!AH92&lt;&gt;"",'HEM Drop In Tables'!AH92,"")</f>
        <v>535.95120850971091</v>
      </c>
      <c r="AX271" s="219">
        <f>IF('HEM Drop In Tables'!AI92&lt;&gt;"",'HEM Drop In Tables'!AI92,"")</f>
        <v>605.50047140430286</v>
      </c>
      <c r="AY271" s="219">
        <f>IF('HEM Drop In Tables'!AJ92&lt;&gt;"",'HEM Drop In Tables'!AJ92,"")</f>
        <v>693.36404421154043</v>
      </c>
      <c r="AZ271" s="219">
        <f>IF('HEM Drop In Tables'!AK92&lt;&gt;"",'HEM Drop In Tables'!AK92,"")</f>
        <v>738.03593713859459</v>
      </c>
      <c r="BA271" s="219">
        <f>IF('HEM Drop In Tables'!AL92&lt;&gt;"",'HEM Drop In Tables'!AL92,"")</f>
        <v>782.08682061810327</v>
      </c>
      <c r="BB271" s="219">
        <f>IF('HEM Drop In Tables'!AM92&lt;&gt;"",'HEM Drop In Tables'!AM92,"")</f>
        <v>902.93341545146041</v>
      </c>
      <c r="BC271" s="219">
        <f>IF('HEM Drop In Tables'!AN92&lt;&gt;"",'HEM Drop In Tables'!AN92,"")</f>
        <v>1015.8591905230043</v>
      </c>
      <c r="BD271" s="219">
        <f>IF('HEM Drop In Tables'!AO92&lt;&gt;"",'HEM Drop In Tables'!AO92,"")</f>
        <v>1080.9479601917699</v>
      </c>
    </row>
    <row r="272" spans="28:72" hidden="1" x14ac:dyDescent="0.2">
      <c r="AB272" s="190">
        <v>2063</v>
      </c>
      <c r="AC272" s="190">
        <v>2063</v>
      </c>
      <c r="AD272" s="190" t="s">
        <v>239</v>
      </c>
      <c r="AE272" s="190" t="s">
        <v>194</v>
      </c>
      <c r="AF272" s="190">
        <v>1</v>
      </c>
      <c r="AG272" s="190">
        <v>100</v>
      </c>
      <c r="AI272">
        <f t="shared" si="62"/>
        <v>2063</v>
      </c>
      <c r="AJ272" t="str">
        <f t="shared" si="63"/>
        <v>Greater Sydney</v>
      </c>
      <c r="AP272" s="190" t="str">
        <f>IF('HEM Drop In Tables'!AA93&lt;&gt;"",'HEM Drop In Tables'!AA93,"")</f>
        <v>Single parent with 1 child</v>
      </c>
      <c r="AQ272" s="219">
        <f>IF('HEM Drop In Tables'!AB93&lt;&gt;"",'HEM Drop In Tables'!AB93,"")</f>
        <v>0</v>
      </c>
      <c r="AR272" s="219">
        <f>IF('HEM Drop In Tables'!AC93&lt;&gt;"",'HEM Drop In Tables'!AC93,"")</f>
        <v>430.03502790833352</v>
      </c>
      <c r="AS272" s="219">
        <f>IF('HEM Drop In Tables'!AD93&lt;&gt;"",'HEM Drop In Tables'!AD93,"")</f>
        <v>447.01624389657286</v>
      </c>
      <c r="AT272" s="219">
        <f>IF('HEM Drop In Tables'!AE93&lt;&gt;"",'HEM Drop In Tables'!AE93,"")</f>
        <v>467.28754256002304</v>
      </c>
      <c r="AU272" s="219">
        <f>IF('HEM Drop In Tables'!AF93&lt;&gt;"",'HEM Drop In Tables'!AF93,"")</f>
        <v>505.38909017488328</v>
      </c>
      <c r="AV272" s="219">
        <f>IF('HEM Drop In Tables'!AG93&lt;&gt;"",'HEM Drop In Tables'!AG93,"")</f>
        <v>562.27849944917955</v>
      </c>
      <c r="AW272" s="219">
        <f>IF('HEM Drop In Tables'!AH93&lt;&gt;"",'HEM Drop In Tables'!AH93,"")</f>
        <v>643.5775224458082</v>
      </c>
      <c r="AX272" s="219">
        <f>IF('HEM Drop In Tables'!AI93&lt;&gt;"",'HEM Drop In Tables'!AI93,"")</f>
        <v>713.5598020955498</v>
      </c>
      <c r="AY272" s="219">
        <f>IF('HEM Drop In Tables'!AJ93&lt;&gt;"",'HEM Drop In Tables'!AJ93,"")</f>
        <v>801.9702807641354</v>
      </c>
      <c r="AZ272" s="219">
        <f>IF('HEM Drop In Tables'!AK93&lt;&gt;"",'HEM Drop In Tables'!AK93,"")</f>
        <v>846.92029828645286</v>
      </c>
      <c r="BA272" s="219">
        <f>IF('HEM Drop In Tables'!AL93&lt;&gt;"",'HEM Drop In Tables'!AL93,"")</f>
        <v>891.24533007962327</v>
      </c>
      <c r="BB272" s="219">
        <f>IF('HEM Drop In Tables'!AM93&lt;&gt;"",'HEM Drop In Tables'!AM93,"")</f>
        <v>1012.8442643900954</v>
      </c>
      <c r="BC272" s="219">
        <f>IF('HEM Drop In Tables'!AN93&lt;&gt;"",'HEM Drop In Tables'!AN93,"")</f>
        <v>1126.4729972877208</v>
      </c>
      <c r="BD272" s="219">
        <f>IF('HEM Drop In Tables'!AO93&lt;&gt;"",'HEM Drop In Tables'!AO93,"")</f>
        <v>1191.9669522022962</v>
      </c>
    </row>
    <row r="273" spans="28:72" ht="28.5" hidden="1" x14ac:dyDescent="0.45">
      <c r="AB273" s="190">
        <v>2064</v>
      </c>
      <c r="AC273" s="190">
        <v>2064</v>
      </c>
      <c r="AD273" s="190" t="s">
        <v>239</v>
      </c>
      <c r="AE273" s="190" t="s">
        <v>194</v>
      </c>
      <c r="AF273" s="190">
        <v>1</v>
      </c>
      <c r="AG273" s="190">
        <v>100</v>
      </c>
      <c r="AI273">
        <f t="shared" si="62"/>
        <v>2064</v>
      </c>
      <c r="AJ273" t="str">
        <f t="shared" si="63"/>
        <v>Greater Sydney</v>
      </c>
      <c r="AP273" s="190" t="str">
        <f>IF('HEM Drop In Tables'!AA94&lt;&gt;"",'HEM Drop In Tables'!AA94,"")</f>
        <v>Single parent with 2 children</v>
      </c>
      <c r="AQ273" s="219">
        <f>IF('HEM Drop In Tables'!AB94&lt;&gt;"",'HEM Drop In Tables'!AB94,"")</f>
        <v>0</v>
      </c>
      <c r="AR273" s="219">
        <f>IF('HEM Drop In Tables'!AC94&lt;&gt;"",'HEM Drop In Tables'!AC94,"")</f>
        <v>538.38725750535912</v>
      </c>
      <c r="AS273" s="219">
        <f>IF('HEM Drop In Tables'!AD94&lt;&gt;"",'HEM Drop In Tables'!AD94,"")</f>
        <v>555.35310114751644</v>
      </c>
      <c r="AT273" s="219">
        <f>IF('HEM Drop In Tables'!AE94&lt;&gt;"",'HEM Drop In Tables'!AE94,"")</f>
        <v>575.6060436106078</v>
      </c>
      <c r="AU273" s="219">
        <f>IF('HEM Drop In Tables'!AF94&lt;&gt;"",'HEM Drop In Tables'!AF94,"")</f>
        <v>613.67308006649057</v>
      </c>
      <c r="AV273" s="219">
        <f>IF('HEM Drop In Tables'!AG94&lt;&gt;"",'HEM Drop In Tables'!AG94,"")</f>
        <v>670.51093769194051</v>
      </c>
      <c r="AW273" s="219">
        <f>IF('HEM Drop In Tables'!AH94&lt;&gt;"",'HEM Drop In Tables'!AH94,"")</f>
        <v>751.73638822853218</v>
      </c>
      <c r="AX273" s="219">
        <f>IF('HEM Drop In Tables'!AI94&lt;&gt;"",'HEM Drop In Tables'!AI94,"")</f>
        <v>821.65524189944051</v>
      </c>
      <c r="AY273" s="219">
        <f>IF('HEM Drop In Tables'!AJ94&lt;&gt;"",'HEM Drop In Tables'!AJ94,"")</f>
        <v>909.98571768937302</v>
      </c>
      <c r="AZ273" s="219">
        <f>IF('HEM Drop In Tables'!AK94&lt;&gt;"",'HEM Drop In Tables'!AK94,"")</f>
        <v>954.89503177470465</v>
      </c>
      <c r="BA273" s="219">
        <f>IF('HEM Drop In Tables'!AL94&lt;&gt;"",'HEM Drop In Tables'!AL94,"")</f>
        <v>999.17996284701974</v>
      </c>
      <c r="BB273" s="219">
        <f>IF('HEM Drop In Tables'!AM94&lt;&gt;"",'HEM Drop In Tables'!AM94,"")</f>
        <v>1120.6686757619616</v>
      </c>
      <c r="BC273" s="219">
        <f>IF('HEM Drop In Tables'!AN94&lt;&gt;"",'HEM Drop In Tables'!AN94,"")</f>
        <v>1234.1945515932109</v>
      </c>
      <c r="BD273" s="219">
        <f>IF('HEM Drop In Tables'!AO94&lt;&gt;"",'HEM Drop In Tables'!AO94,"")</f>
        <v>1299.6292735386621</v>
      </c>
      <c r="BF273" s="193" t="s">
        <v>164</v>
      </c>
      <c r="BG273" s="220"/>
      <c r="BH273" s="220"/>
      <c r="BI273" s="220"/>
      <c r="BJ273" s="220"/>
      <c r="BK273" s="220"/>
      <c r="BL273" s="220"/>
      <c r="BM273" s="220"/>
      <c r="BN273" s="220"/>
      <c r="BO273" s="220"/>
      <c r="BP273" s="220"/>
      <c r="BQ273" s="220"/>
      <c r="BR273" s="220"/>
      <c r="BS273" s="220"/>
      <c r="BT273" s="220"/>
    </row>
    <row r="274" spans="28:72" hidden="1" x14ac:dyDescent="0.2">
      <c r="AB274" s="190">
        <v>2065</v>
      </c>
      <c r="AC274" s="190">
        <v>2065</v>
      </c>
      <c r="AD274" s="190" t="s">
        <v>239</v>
      </c>
      <c r="AE274" s="190" t="s">
        <v>194</v>
      </c>
      <c r="AF274" s="190">
        <v>0.99956100000000003</v>
      </c>
      <c r="AG274" s="190">
        <v>99.956100000000006</v>
      </c>
      <c r="AI274">
        <f t="shared" si="62"/>
        <v>2065</v>
      </c>
      <c r="AJ274" t="str">
        <f t="shared" si="63"/>
        <v>Greater Sydney</v>
      </c>
      <c r="AP274" s="190" t="str">
        <f>IF('HEM Drop In Tables'!AA95&lt;&gt;"",'HEM Drop In Tables'!AA95,"")</f>
        <v>Single parent with 3 children</v>
      </c>
      <c r="AQ274" s="219">
        <f>IF('HEM Drop In Tables'!AB95&lt;&gt;"",'HEM Drop In Tables'!AB95,"")</f>
        <v>0</v>
      </c>
      <c r="AR274" s="219">
        <f>IF('HEM Drop In Tables'!AC95&lt;&gt;"",'HEM Drop In Tables'!AC95,"")</f>
        <v>0</v>
      </c>
      <c r="AS274" s="219">
        <f>IF('HEM Drop In Tables'!AD95&lt;&gt;"",'HEM Drop In Tables'!AD95,"")</f>
        <v>663.68995839846002</v>
      </c>
      <c r="AT274" s="219">
        <f>IF('HEM Drop In Tables'!AE95&lt;&gt;"",'HEM Drop In Tables'!AE95,"")</f>
        <v>683.92454466119261</v>
      </c>
      <c r="AU274" s="219">
        <f>IF('HEM Drop In Tables'!AF95&lt;&gt;"",'HEM Drop In Tables'!AF95,"")</f>
        <v>721.95706995809792</v>
      </c>
      <c r="AV274" s="219">
        <f>IF('HEM Drop In Tables'!AG95&lt;&gt;"",'HEM Drop In Tables'!AG95,"")</f>
        <v>778.74337593470148</v>
      </c>
      <c r="AW274" s="219">
        <f>IF('HEM Drop In Tables'!AH95&lt;&gt;"",'HEM Drop In Tables'!AH95,"")</f>
        <v>859.89525401125616</v>
      </c>
      <c r="AX274" s="219">
        <f>IF('HEM Drop In Tables'!AI95&lt;&gt;"",'HEM Drop In Tables'!AI95,"")</f>
        <v>929.75068170333122</v>
      </c>
      <c r="AY274" s="219">
        <f>IF('HEM Drop In Tables'!AJ95&lt;&gt;"",'HEM Drop In Tables'!AJ95,"")</f>
        <v>1018.0011546146106</v>
      </c>
      <c r="AZ274" s="219">
        <f>IF('HEM Drop In Tables'!AK95&lt;&gt;"",'HEM Drop In Tables'!AK95,"")</f>
        <v>1062.8697652629564</v>
      </c>
      <c r="BA274" s="219">
        <f>IF('HEM Drop In Tables'!AL95&lt;&gt;"",'HEM Drop In Tables'!AL95,"")</f>
        <v>1107.1145956144162</v>
      </c>
      <c r="BB274" s="219">
        <f>IF('HEM Drop In Tables'!AM95&lt;&gt;"",'HEM Drop In Tables'!AM95,"")</f>
        <v>1228.4930871338279</v>
      </c>
      <c r="BC274" s="219">
        <f>IF('HEM Drop In Tables'!AN95&lt;&gt;"",'HEM Drop In Tables'!AN95,"")</f>
        <v>1341.9161058987011</v>
      </c>
      <c r="BD274" s="219">
        <f>IF('HEM Drop In Tables'!AO95&lt;&gt;"",'HEM Drop In Tables'!AO95,"")</f>
        <v>1407.2915948750281</v>
      </c>
      <c r="BF274" t="s">
        <v>192</v>
      </c>
      <c r="BG274" s="220"/>
      <c r="BH274" s="220"/>
      <c r="BI274" s="220"/>
      <c r="BJ274" s="220"/>
      <c r="BK274" s="220"/>
      <c r="BL274" s="220"/>
      <c r="BM274" s="220"/>
      <c r="BN274" s="220"/>
      <c r="BO274" s="220"/>
      <c r="BP274" s="220"/>
      <c r="BQ274" s="220"/>
      <c r="BR274" s="220"/>
      <c r="BS274" s="220"/>
      <c r="BT274" s="220"/>
    </row>
    <row r="275" spans="28:72" hidden="1" x14ac:dyDescent="0.2">
      <c r="AB275" s="190">
        <v>2066</v>
      </c>
      <c r="AC275" s="190">
        <v>2066</v>
      </c>
      <c r="AD275" s="190" t="s">
        <v>239</v>
      </c>
      <c r="AE275" s="190" t="s">
        <v>194</v>
      </c>
      <c r="AF275" s="190">
        <v>0.99534</v>
      </c>
      <c r="AG275" s="190">
        <v>99.533900000000003</v>
      </c>
      <c r="AI275">
        <f t="shared" si="62"/>
        <v>2066</v>
      </c>
      <c r="AJ275" t="str">
        <f t="shared" si="63"/>
        <v>Greater Sydney</v>
      </c>
      <c r="AP275" s="190" t="str">
        <f>IF('HEM Drop In Tables'!AA96&lt;&gt;"",'HEM Drop In Tables'!AA96,"")</f>
        <v/>
      </c>
      <c r="AQ275" s="219" t="str">
        <f>IF('HEM Drop In Tables'!AB96&lt;&gt;"",'HEM Drop In Tables'!AB96,"")</f>
        <v/>
      </c>
      <c r="AR275" s="219" t="str">
        <f>IF('HEM Drop In Tables'!AC96&lt;&gt;"",'HEM Drop In Tables'!AC96,"")</f>
        <v/>
      </c>
      <c r="AS275" s="219" t="str">
        <f>IF('HEM Drop In Tables'!AD96&lt;&gt;"",'HEM Drop In Tables'!AD96,"")</f>
        <v/>
      </c>
      <c r="AT275" s="219" t="str">
        <f>IF('HEM Drop In Tables'!AE96&lt;&gt;"",'HEM Drop In Tables'!AE96,"")</f>
        <v/>
      </c>
      <c r="AU275" s="219" t="str">
        <f>IF('HEM Drop In Tables'!AF96&lt;&gt;"",'HEM Drop In Tables'!AF96,"")</f>
        <v/>
      </c>
      <c r="AV275" s="219" t="str">
        <f>IF('HEM Drop In Tables'!AG96&lt;&gt;"",'HEM Drop In Tables'!AG96,"")</f>
        <v/>
      </c>
      <c r="AW275" s="219" t="str">
        <f>IF('HEM Drop In Tables'!AH96&lt;&gt;"",'HEM Drop In Tables'!AH96,"")</f>
        <v/>
      </c>
      <c r="AX275" s="219" t="str">
        <f>IF('HEM Drop In Tables'!AI96&lt;&gt;"",'HEM Drop In Tables'!AI96,"")</f>
        <v/>
      </c>
      <c r="AY275" s="219" t="str">
        <f>IF('HEM Drop In Tables'!AJ96&lt;&gt;"",'HEM Drop In Tables'!AJ96,"")</f>
        <v/>
      </c>
      <c r="AZ275" s="219" t="str">
        <f>IF('HEM Drop In Tables'!AK96&lt;&gt;"",'HEM Drop In Tables'!AK96,"")</f>
        <v/>
      </c>
      <c r="BA275" s="219" t="str">
        <f>IF('HEM Drop In Tables'!AL96&lt;&gt;"",'HEM Drop In Tables'!AL96,"")</f>
        <v/>
      </c>
      <c r="BB275" s="219" t="str">
        <f>IF('HEM Drop In Tables'!AM96&lt;&gt;"",'HEM Drop In Tables'!AM96,"")</f>
        <v/>
      </c>
      <c r="BC275" s="219" t="str">
        <f>IF('HEM Drop In Tables'!AN96&lt;&gt;"",'HEM Drop In Tables'!AN96,"")</f>
        <v/>
      </c>
      <c r="BD275" s="219" t="str">
        <f>IF('HEM Drop In Tables'!AO96&lt;&gt;"",'HEM Drop In Tables'!AO96,"")</f>
        <v/>
      </c>
      <c r="BF275" t="s">
        <v>195</v>
      </c>
      <c r="BG275" s="220">
        <f>MAX(AQ317-AQ316,0)</f>
        <v>0</v>
      </c>
      <c r="BH275" s="220">
        <f t="shared" ref="BH275:BT275" si="68">MAX(AR317-AR316,0)</f>
        <v>0</v>
      </c>
      <c r="BI275" s="220">
        <f t="shared" si="68"/>
        <v>0</v>
      </c>
      <c r="BJ275" s="220">
        <f t="shared" si="68"/>
        <v>82.371431810195418</v>
      </c>
      <c r="BK275" s="220">
        <f t="shared" si="68"/>
        <v>82.751891261038395</v>
      </c>
      <c r="BL275" s="220">
        <f t="shared" si="68"/>
        <v>83.320159272724709</v>
      </c>
      <c r="BM275" s="220">
        <f t="shared" si="68"/>
        <v>84.132122608212171</v>
      </c>
      <c r="BN275" s="220">
        <f t="shared" si="68"/>
        <v>84.831060505940513</v>
      </c>
      <c r="BO275" s="220">
        <f t="shared" si="68"/>
        <v>85.71404825687182</v>
      </c>
      <c r="BP275" s="220">
        <f t="shared" si="68"/>
        <v>86.162980410750606</v>
      </c>
      <c r="BQ275" s="220">
        <f t="shared" si="68"/>
        <v>86.605670788924272</v>
      </c>
      <c r="BR275" s="220">
        <f t="shared" si="68"/>
        <v>87.820123518832133</v>
      </c>
      <c r="BS275" s="220">
        <f t="shared" si="68"/>
        <v>88.954900405670969</v>
      </c>
      <c r="BT275" s="220">
        <f t="shared" si="68"/>
        <v>89.609086871475711</v>
      </c>
    </row>
    <row r="276" spans="28:72" hidden="1" x14ac:dyDescent="0.2">
      <c r="AB276" s="190">
        <v>2067</v>
      </c>
      <c r="AC276" s="190">
        <v>2067</v>
      </c>
      <c r="AD276" s="190" t="s">
        <v>239</v>
      </c>
      <c r="AE276" s="190" t="s">
        <v>194</v>
      </c>
      <c r="AF276" s="190">
        <v>1</v>
      </c>
      <c r="AG276" s="190">
        <v>100</v>
      </c>
      <c r="AI276">
        <f t="shared" si="62"/>
        <v>2067</v>
      </c>
      <c r="AJ276" t="str">
        <f t="shared" si="63"/>
        <v>Greater Sydney</v>
      </c>
      <c r="AP276" s="190" t="str">
        <f>IF('HEM Drop In Tables'!AA97&lt;&gt;"",'HEM Drop In Tables'!AA97,"")</f>
        <v/>
      </c>
      <c r="AQ276" s="219" t="str">
        <f>IF('HEM Drop In Tables'!AB97&lt;&gt;"",'HEM Drop In Tables'!AB97,"")</f>
        <v/>
      </c>
      <c r="AR276" s="219" t="str">
        <f>IF('HEM Drop In Tables'!AC97&lt;&gt;"",'HEM Drop In Tables'!AC97,"")</f>
        <v/>
      </c>
      <c r="AS276" s="219" t="str">
        <f>IF('HEM Drop In Tables'!AD97&lt;&gt;"",'HEM Drop In Tables'!AD97,"")</f>
        <v/>
      </c>
      <c r="AT276" s="219" t="str">
        <f>IF('HEM Drop In Tables'!AE97&lt;&gt;"",'HEM Drop In Tables'!AE97,"")</f>
        <v/>
      </c>
      <c r="AU276" s="219" t="str">
        <f>IF('HEM Drop In Tables'!AF97&lt;&gt;"",'HEM Drop In Tables'!AF97,"")</f>
        <v/>
      </c>
      <c r="AV276" s="219" t="str">
        <f>IF('HEM Drop In Tables'!AG97&lt;&gt;"",'HEM Drop In Tables'!AG97,"")</f>
        <v/>
      </c>
      <c r="AW276" s="219" t="str">
        <f>IF('HEM Drop In Tables'!AH97&lt;&gt;"",'HEM Drop In Tables'!AH97,"")</f>
        <v/>
      </c>
      <c r="AX276" s="219" t="str">
        <f>IF('HEM Drop In Tables'!AI97&lt;&gt;"",'HEM Drop In Tables'!AI97,"")</f>
        <v/>
      </c>
      <c r="AY276" s="219" t="str">
        <f>IF('HEM Drop In Tables'!AJ97&lt;&gt;"",'HEM Drop In Tables'!AJ97,"")</f>
        <v/>
      </c>
      <c r="AZ276" s="219" t="str">
        <f>IF('HEM Drop In Tables'!AK97&lt;&gt;"",'HEM Drop In Tables'!AK97,"")</f>
        <v/>
      </c>
      <c r="BA276" s="219" t="str">
        <f>IF('HEM Drop In Tables'!AL97&lt;&gt;"",'HEM Drop In Tables'!AL97,"")</f>
        <v/>
      </c>
      <c r="BB276" s="219" t="str">
        <f>IF('HEM Drop In Tables'!AM97&lt;&gt;"",'HEM Drop In Tables'!AM97,"")</f>
        <v/>
      </c>
      <c r="BC276" s="219" t="str">
        <f>IF('HEM Drop In Tables'!AN97&lt;&gt;"",'HEM Drop In Tables'!AN97,"")</f>
        <v/>
      </c>
      <c r="BD276" s="219" t="str">
        <f>IF('HEM Drop In Tables'!AO97&lt;&gt;"",'HEM Drop In Tables'!AO97,"")</f>
        <v/>
      </c>
      <c r="BG276" s="220"/>
      <c r="BH276" s="220"/>
      <c r="BI276" s="220"/>
      <c r="BJ276" s="220"/>
      <c r="BK276" s="220"/>
      <c r="BL276" s="220"/>
      <c r="BM276" s="220"/>
      <c r="BN276" s="220"/>
      <c r="BO276" s="220"/>
      <c r="BP276" s="220"/>
      <c r="BQ276" s="220"/>
      <c r="BR276" s="220"/>
      <c r="BS276" s="220"/>
      <c r="BT276" s="220"/>
    </row>
    <row r="277" spans="28:72" ht="28.5" hidden="1" x14ac:dyDescent="0.45">
      <c r="AB277" s="190">
        <v>2068</v>
      </c>
      <c r="AC277" s="190">
        <v>2068</v>
      </c>
      <c r="AD277" s="190" t="s">
        <v>239</v>
      </c>
      <c r="AE277" s="190" t="s">
        <v>194</v>
      </c>
      <c r="AF277" s="190">
        <v>0.99824000000000002</v>
      </c>
      <c r="AG277" s="190">
        <v>99.824100000000001</v>
      </c>
      <c r="AI277">
        <f t="shared" si="62"/>
        <v>2068</v>
      </c>
      <c r="AJ277" t="str">
        <f t="shared" si="63"/>
        <v>Greater Sydney</v>
      </c>
      <c r="AP277" s="216" t="str">
        <f>IF('HEM Drop In Tables'!AA98&lt;&gt;"",'HEM Drop In Tables'!AA98,"")</f>
        <v>Adelaide</v>
      </c>
      <c r="AQ277" s="219"/>
      <c r="AR277" s="219"/>
      <c r="AS277" s="219"/>
      <c r="AT277" s="219"/>
      <c r="AU277" s="219"/>
      <c r="AV277" s="219"/>
      <c r="AW277" s="219"/>
      <c r="AX277" s="219"/>
      <c r="AY277" s="219"/>
      <c r="AZ277" s="219"/>
      <c r="BA277" s="219"/>
      <c r="BB277" s="219"/>
      <c r="BC277" s="219"/>
      <c r="BD277" s="219"/>
      <c r="BF277" t="s">
        <v>200</v>
      </c>
      <c r="BG277" s="220"/>
      <c r="BH277" s="220"/>
      <c r="BI277" s="220"/>
      <c r="BJ277" s="220"/>
      <c r="BK277" s="220"/>
      <c r="BL277" s="220"/>
      <c r="BM277" s="220"/>
      <c r="BN277" s="220"/>
      <c r="BO277" s="220"/>
      <c r="BP277" s="220"/>
      <c r="BQ277" s="220"/>
      <c r="BR277" s="220"/>
      <c r="BS277" s="220"/>
      <c r="BT277" s="220"/>
    </row>
    <row r="278" spans="28:72" hidden="1" x14ac:dyDescent="0.2">
      <c r="AB278" s="190">
        <v>2069</v>
      </c>
      <c r="AC278" s="190">
        <v>2069</v>
      </c>
      <c r="AD278" s="190" t="s">
        <v>239</v>
      </c>
      <c r="AE278" s="190" t="s">
        <v>194</v>
      </c>
      <c r="AF278" s="190">
        <v>1</v>
      </c>
      <c r="AG278" s="190">
        <v>100</v>
      </c>
      <c r="AI278">
        <f t="shared" si="62"/>
        <v>2069</v>
      </c>
      <c r="AJ278" t="str">
        <f t="shared" si="63"/>
        <v>Greater Sydney</v>
      </c>
      <c r="AP278" s="190" t="str">
        <f>IF('HEM Drop In Tables'!AA99&lt;&gt;"",'HEM Drop In Tables'!AA99,"")</f>
        <v>Couple</v>
      </c>
      <c r="AQ278" s="219">
        <f>IF('HEM Drop In Tables'!AB99&lt;&gt;"",'HEM Drop In Tables'!AB99,"")</f>
        <v>0</v>
      </c>
      <c r="AR278" s="219">
        <f>IF('HEM Drop In Tables'!AC99&lt;&gt;"",'HEM Drop In Tables'!AC99,"")</f>
        <v>592.04644441116011</v>
      </c>
      <c r="AS278" s="219">
        <f>IF('HEM Drop In Tables'!AD99&lt;&gt;"",'HEM Drop In Tables'!AD99,"")</f>
        <v>609.02167994938418</v>
      </c>
      <c r="AT278" s="219">
        <f>IF('HEM Drop In Tables'!AE99&lt;&gt;"",'HEM Drop In Tables'!AE99,"")</f>
        <v>629.28585414982842</v>
      </c>
      <c r="AU278" s="219">
        <f>IF('HEM Drop In Tables'!AF99&lt;&gt;"",'HEM Drop In Tables'!AF99,"")</f>
        <v>667.37397507187109</v>
      </c>
      <c r="AV278" s="219">
        <f>IF('HEM Drop In Tables'!AG99&lt;&gt;"",'HEM Drop In Tables'!AG99,"")</f>
        <v>724.24337362351355</v>
      </c>
      <c r="AW278" s="219">
        <f>IF('HEM Drop In Tables'!AH99&lt;&gt;"",'HEM Drop In Tables'!AH99,"")</f>
        <v>805.51379592342653</v>
      </c>
      <c r="AX278" s="219">
        <f>IF('HEM Drop In Tables'!AI99&lt;&gt;"",'HEM Drop In Tables'!AI99,"")</f>
        <v>875.4714297490541</v>
      </c>
      <c r="AY278" s="219">
        <f>IF('HEM Drop In Tables'!AJ99&lt;&gt;"",'HEM Drop In Tables'!AJ99,"")</f>
        <v>963.85081433120115</v>
      </c>
      <c r="AZ278" s="219">
        <f>IF('HEM Drop In Tables'!AK99&lt;&gt;"",'HEM Drop In Tables'!AK99,"")</f>
        <v>1008.7850135169822</v>
      </c>
      <c r="BA278" s="219">
        <f>IF('HEM Drop In Tables'!AL99&lt;&gt;"",'HEM Drop In Tables'!AL99,"")</f>
        <v>1053.0944653096581</v>
      </c>
      <c r="BB278" s="219">
        <f>IF('HEM Drop In Tables'!AM99&lt;&gt;"",'HEM Drop In Tables'!AM99,"")</f>
        <v>1174.6506078044326</v>
      </c>
      <c r="BC278" s="219">
        <f>IF('HEM Drop In Tables'!AN99&lt;&gt;"",'HEM Drop In Tables'!AN99,"")</f>
        <v>1288.2393168803615</v>
      </c>
      <c r="BD278" s="219">
        <f>IF('HEM Drop In Tables'!AO99&lt;&gt;"",'HEM Drop In Tables'!AO99,"")</f>
        <v>1353.7102606477206</v>
      </c>
      <c r="BF278" t="s">
        <v>195</v>
      </c>
      <c r="BG278" s="220">
        <f>MAX(AQ322-AQ321,0)</f>
        <v>0</v>
      </c>
      <c r="BH278" s="220">
        <f t="shared" ref="BH278:BT278" si="69">MAX(AR322-AR321,0)</f>
        <v>0</v>
      </c>
      <c r="BI278" s="220">
        <f t="shared" si="69"/>
        <v>108.35099407928146</v>
      </c>
      <c r="BJ278" s="220">
        <f t="shared" si="69"/>
        <v>108.3326378789227</v>
      </c>
      <c r="BK278" s="220">
        <f t="shared" si="69"/>
        <v>108.29809914708653</v>
      </c>
      <c r="BL278" s="220">
        <f t="shared" si="69"/>
        <v>108.24662108141513</v>
      </c>
      <c r="BM278" s="220">
        <f t="shared" si="69"/>
        <v>108.1730118131253</v>
      </c>
      <c r="BN278" s="220">
        <f t="shared" si="69"/>
        <v>108.10962264254476</v>
      </c>
      <c r="BO278" s="220">
        <f t="shared" si="69"/>
        <v>108.02958298896965</v>
      </c>
      <c r="BP278" s="220">
        <f t="shared" si="69"/>
        <v>107.98887955198381</v>
      </c>
      <c r="BQ278" s="220">
        <f t="shared" si="69"/>
        <v>107.94872363541481</v>
      </c>
      <c r="BR278" s="220">
        <f t="shared" si="69"/>
        <v>107.83866777702974</v>
      </c>
      <c r="BS278" s="220">
        <f t="shared" si="69"/>
        <v>107.73570035255716</v>
      </c>
      <c r="BT278" s="220">
        <f t="shared" si="69"/>
        <v>107.67635699200514</v>
      </c>
    </row>
    <row r="279" spans="28:72" hidden="1" x14ac:dyDescent="0.2">
      <c r="AB279" s="190">
        <v>2070</v>
      </c>
      <c r="AC279" s="190">
        <v>2070</v>
      </c>
      <c r="AD279" s="190" t="s">
        <v>239</v>
      </c>
      <c r="AE279" s="190" t="s">
        <v>194</v>
      </c>
      <c r="AF279" s="190">
        <v>1</v>
      </c>
      <c r="AG279" s="190">
        <v>100</v>
      </c>
      <c r="AI279">
        <f t="shared" si="62"/>
        <v>2070</v>
      </c>
      <c r="AJ279" t="str">
        <f t="shared" si="63"/>
        <v>Greater Sydney</v>
      </c>
      <c r="AP279" s="190" t="str">
        <f>IF('HEM Drop In Tables'!AA100&lt;&gt;"",'HEM Drop In Tables'!AA100,"")</f>
        <v>Couple with 1 child</v>
      </c>
      <c r="AQ279" s="219">
        <f>IF('HEM Drop In Tables'!AB100&lt;&gt;"",'HEM Drop In Tables'!AB100,"")</f>
        <v>0</v>
      </c>
      <c r="AR279" s="219">
        <f>IF('HEM Drop In Tables'!AC100&lt;&gt;"",'HEM Drop In Tables'!AC100,"")</f>
        <v>0</v>
      </c>
      <c r="AS279" s="219">
        <f>IF('HEM Drop In Tables'!AD100&lt;&gt;"",'HEM Drop In Tables'!AD100,"")</f>
        <v>700.26092222291641</v>
      </c>
      <c r="AT279" s="219">
        <f>IF('HEM Drop In Tables'!AE100&lt;&gt;"",'HEM Drop In Tables'!AE100,"")</f>
        <v>720.63550598248594</v>
      </c>
      <c r="AU279" s="219">
        <f>IF('HEM Drop In Tables'!AF100&lt;&gt;"",'HEM Drop In Tables'!AF100,"")</f>
        <v>758.93118630058518</v>
      </c>
      <c r="AV279" s="219">
        <f>IF('HEM Drop In Tables'!AG100&lt;&gt;"",'HEM Drop In Tables'!AG100,"")</f>
        <v>816.11044580670011</v>
      </c>
      <c r="AW279" s="219">
        <f>IF('HEM Drop In Tables'!AH100&lt;&gt;"",'HEM Drop In Tables'!AH100,"")</f>
        <v>897.82374491780388</v>
      </c>
      <c r="AX279" s="219">
        <f>IF('HEM Drop In Tables'!AI100&lt;&gt;"",'HEM Drop In Tables'!AI100,"")</f>
        <v>968.1625385566598</v>
      </c>
      <c r="AY279" s="219">
        <f>IF('HEM Drop In Tables'!AJ100&lt;&gt;"",'HEM Drop In Tables'!AJ100,"")</f>
        <v>1057.0234994521256</v>
      </c>
      <c r="AZ279" s="219">
        <f>IF('HEM Drop In Tables'!AK100&lt;&gt;"",'HEM Drop In Tables'!AK100,"")</f>
        <v>1102.202543587757</v>
      </c>
      <c r="BA279" s="219">
        <f>IF('HEM Drop In Tables'!AL100&lt;&gt;"",'HEM Drop In Tables'!AL100,"")</f>
        <v>1146.7534361026151</v>
      </c>
      <c r="BB279" s="219">
        <f>IF('HEM Drop In Tables'!AM100&lt;&gt;"",'HEM Drop In Tables'!AM100,"")</f>
        <v>1268.9719339559458</v>
      </c>
      <c r="BC279" s="219">
        <f>IF('HEM Drop In Tables'!AN100&lt;&gt;"",'HEM Drop In Tables'!AN100,"")</f>
        <v>1383.1795841119701</v>
      </c>
      <c r="BD279" s="219">
        <f>IF('HEM Drop In Tables'!AO100&lt;&gt;"",'HEM Drop In Tables'!AO100,"")</f>
        <v>1449.0072768641526</v>
      </c>
    </row>
    <row r="280" spans="28:72" hidden="1" x14ac:dyDescent="0.2">
      <c r="AB280" s="190">
        <v>2071</v>
      </c>
      <c r="AC280" s="190">
        <v>2071</v>
      </c>
      <c r="AD280" s="190" t="s">
        <v>239</v>
      </c>
      <c r="AE280" s="190" t="s">
        <v>194</v>
      </c>
      <c r="AF280" s="190">
        <v>1</v>
      </c>
      <c r="AG280" s="190">
        <v>100</v>
      </c>
      <c r="AI280">
        <f t="shared" si="62"/>
        <v>2071</v>
      </c>
      <c r="AJ280" t="str">
        <f t="shared" si="63"/>
        <v>Greater Sydney</v>
      </c>
      <c r="AP280" s="190" t="str">
        <f>IF('HEM Drop In Tables'!AA101&lt;&gt;"",'HEM Drop In Tables'!AA101,"")</f>
        <v>Couple with 2 children</v>
      </c>
      <c r="AQ280" s="219">
        <f>IF('HEM Drop In Tables'!AB101&lt;&gt;"",'HEM Drop In Tables'!AB101,"")</f>
        <v>0</v>
      </c>
      <c r="AR280" s="219">
        <f>IF('HEM Drop In Tables'!AC101&lt;&gt;"",'HEM Drop In Tables'!AC101,"")</f>
        <v>0</v>
      </c>
      <c r="AS280" s="219">
        <f>IF('HEM Drop In Tables'!AD101&lt;&gt;"",'HEM Drop In Tables'!AD101,"")</f>
        <v>772.18056916627359</v>
      </c>
      <c r="AT280" s="219">
        <f>IF('HEM Drop In Tables'!AE101&lt;&gt;"",'HEM Drop In Tables'!AE101,"")</f>
        <v>792.60661808683687</v>
      </c>
      <c r="AU280" s="219">
        <f>IF('HEM Drop In Tables'!AF101&lt;&gt;"",'HEM Drop In Tables'!AF101,"")</f>
        <v>830.99912887255039</v>
      </c>
      <c r="AV280" s="219">
        <f>IF('HEM Drop In Tables'!AG101&lt;&gt;"",'HEM Drop In Tables'!AG101,"")</f>
        <v>888.32286872983207</v>
      </c>
      <c r="AW280" s="219">
        <f>IF('HEM Drop In Tables'!AH101&lt;&gt;"",'HEM Drop In Tables'!AH101,"")</f>
        <v>970.2427202217774</v>
      </c>
      <c r="AX280" s="219">
        <f>IF('HEM Drop In Tables'!AI101&lt;&gt;"",'HEM Drop In Tables'!AI101,"")</f>
        <v>1040.7593141140762</v>
      </c>
      <c r="AY280" s="219">
        <f>IF('HEM Drop In Tables'!AJ101&lt;&gt;"",'HEM Drop In Tables'!AJ101,"")</f>
        <v>1129.8448764867976</v>
      </c>
      <c r="AZ280" s="219">
        <f>IF('HEM Drop In Tables'!AK101&lt;&gt;"",'HEM Drop In Tables'!AK101,"")</f>
        <v>1175.1381228298035</v>
      </c>
      <c r="BA280" s="219">
        <f>IF('HEM Drop In Tables'!AL101&lt;&gt;"",'HEM Drop In Tables'!AL101,"")</f>
        <v>1219.8016297295615</v>
      </c>
      <c r="BB280" s="219">
        <f>IF('HEM Drop In Tables'!AM101&lt;&gt;"",'HEM Drop In Tables'!AM101,"")</f>
        <v>1342.3290677675268</v>
      </c>
      <c r="BC280" s="219">
        <f>IF('HEM Drop In Tables'!AN101&lt;&gt;"",'HEM Drop In Tables'!AN101,"")</f>
        <v>1456.8254827107637</v>
      </c>
      <c r="BD280" s="219">
        <f>IF('HEM Drop In Tables'!AO101&lt;&gt;"",'HEM Drop In Tables'!AO101,"")</f>
        <v>1522.8195356040865</v>
      </c>
    </row>
    <row r="281" spans="28:72" ht="28.5" hidden="1" x14ac:dyDescent="0.45">
      <c r="AB281" s="190">
        <v>2072</v>
      </c>
      <c r="AC281" s="190">
        <v>2072</v>
      </c>
      <c r="AD281" s="190" t="s">
        <v>239</v>
      </c>
      <c r="AE281" s="190" t="s">
        <v>194</v>
      </c>
      <c r="AF281" s="190">
        <v>1</v>
      </c>
      <c r="AG281" s="190">
        <v>100</v>
      </c>
      <c r="AI281">
        <f t="shared" si="62"/>
        <v>2072</v>
      </c>
      <c r="AJ281" t="str">
        <f t="shared" si="63"/>
        <v>Greater Sydney</v>
      </c>
      <c r="AP281" s="190" t="str">
        <f>IF('HEM Drop In Tables'!AA102&lt;&gt;"",'HEM Drop In Tables'!AA102,"")</f>
        <v>Couple with 3 children</v>
      </c>
      <c r="AQ281" s="219">
        <f>IF('HEM Drop In Tables'!AB102&lt;&gt;"",'HEM Drop In Tables'!AB102,"")</f>
        <v>0</v>
      </c>
      <c r="AR281" s="219">
        <f>IF('HEM Drop In Tables'!AC102&lt;&gt;"",'HEM Drop In Tables'!AC102,"")</f>
        <v>0</v>
      </c>
      <c r="AS281" s="219">
        <f>IF('HEM Drop In Tables'!AD102&lt;&gt;"",'HEM Drop In Tables'!AD102,"")</f>
        <v>0</v>
      </c>
      <c r="AT281" s="219">
        <f>IF('HEM Drop In Tables'!AE102&lt;&gt;"",'HEM Drop In Tables'!AE102,"")</f>
        <v>875.18696271541933</v>
      </c>
      <c r="AU281" s="219">
        <f>IF('HEM Drop In Tables'!AF102&lt;&gt;"",'HEM Drop In Tables'!AF102,"")</f>
        <v>913.95992349583889</v>
      </c>
      <c r="AV281" s="219">
        <f>IF('HEM Drop In Tables'!AG102&lt;&gt;"",'HEM Drop In Tables'!AG102,"")</f>
        <v>971.85191282015035</v>
      </c>
      <c r="AW281" s="219">
        <f>IF('HEM Drop In Tables'!AH102&lt;&gt;"",'HEM Drop In Tables'!AH102,"")</f>
        <v>1054.5837276475831</v>
      </c>
      <c r="AX281" s="219">
        <f>IF('HEM Drop In Tables'!AI102&lt;&gt;"",'HEM Drop In Tables'!AI102,"")</f>
        <v>1125.7992594376105</v>
      </c>
      <c r="AY281" s="219">
        <f>IF('HEM Drop In Tables'!AJ102&lt;&gt;"",'HEM Drop In Tables'!AJ102,"")</f>
        <v>1215.7678281059195</v>
      </c>
      <c r="AZ281" s="219">
        <f>IF('HEM Drop In Tables'!AK102&lt;&gt;"",'HEM Drop In Tables'!AK102,"")</f>
        <v>1261.5100066028044</v>
      </c>
      <c r="BA281" s="219">
        <f>IF('HEM Drop In Tables'!AL102&lt;&gt;"",'HEM Drop In Tables'!AL102,"")</f>
        <v>1306.6162038807361</v>
      </c>
      <c r="BB281" s="219">
        <f>IF('HEM Drop In Tables'!AM102&lt;&gt;"",'HEM Drop In Tables'!AM102,"")</f>
        <v>1430.358094648609</v>
      </c>
      <c r="BC281" s="219">
        <f>IF('HEM Drop In Tables'!AN102&lt;&gt;"",'HEM Drop In Tables'!AN102,"")</f>
        <v>1545.9892864786848</v>
      </c>
      <c r="BD281" s="219">
        <f>IF('HEM Drop In Tables'!AO102&lt;&gt;"",'HEM Drop In Tables'!AO102,"")</f>
        <v>1612.6374887484992</v>
      </c>
      <c r="BF281" s="193" t="s">
        <v>165</v>
      </c>
      <c r="BG281" s="220"/>
      <c r="BH281" s="220"/>
      <c r="BI281" s="220"/>
      <c r="BJ281" s="220"/>
      <c r="BK281" s="220"/>
      <c r="BL281" s="220"/>
      <c r="BM281" s="220"/>
      <c r="BN281" s="220"/>
      <c r="BO281" s="220"/>
      <c r="BP281" s="220"/>
      <c r="BQ281" s="220"/>
      <c r="BR281" s="220"/>
      <c r="BS281" s="220"/>
      <c r="BT281" s="220"/>
    </row>
    <row r="282" spans="28:72" hidden="1" x14ac:dyDescent="0.2">
      <c r="AB282" s="190">
        <v>2073</v>
      </c>
      <c r="AC282" s="190">
        <v>2073</v>
      </c>
      <c r="AD282" s="190" t="s">
        <v>239</v>
      </c>
      <c r="AE282" s="190" t="s">
        <v>194</v>
      </c>
      <c r="AF282" s="190">
        <v>1</v>
      </c>
      <c r="AG282" s="190">
        <v>100</v>
      </c>
      <c r="AI282">
        <f t="shared" si="62"/>
        <v>2073</v>
      </c>
      <c r="AJ282" t="str">
        <f t="shared" si="63"/>
        <v>Greater Sydney</v>
      </c>
      <c r="AP282" s="190" t="str">
        <f>IF('HEM Drop In Tables'!AA103&lt;&gt;"",'HEM Drop In Tables'!AA103,"")</f>
        <v/>
      </c>
      <c r="AQ282" s="219" t="str">
        <f>IF('HEM Drop In Tables'!AB103&lt;&gt;"",'HEM Drop In Tables'!AB103,"")</f>
        <v/>
      </c>
      <c r="AR282" s="219" t="str">
        <f>IF('HEM Drop In Tables'!AC103&lt;&gt;"",'HEM Drop In Tables'!AC103,"")</f>
        <v/>
      </c>
      <c r="AS282" s="219" t="str">
        <f>IF('HEM Drop In Tables'!AD103&lt;&gt;"",'HEM Drop In Tables'!AD103,"")</f>
        <v/>
      </c>
      <c r="AT282" s="219" t="str">
        <f>IF('HEM Drop In Tables'!AE103&lt;&gt;"",'HEM Drop In Tables'!AE103,"")</f>
        <v/>
      </c>
      <c r="AU282" s="219" t="str">
        <f>IF('HEM Drop In Tables'!AF103&lt;&gt;"",'HEM Drop In Tables'!AF103,"")</f>
        <v/>
      </c>
      <c r="AV282" s="219" t="str">
        <f>IF('HEM Drop In Tables'!AG103&lt;&gt;"",'HEM Drop In Tables'!AG103,"")</f>
        <v/>
      </c>
      <c r="AW282" s="219" t="str">
        <f>IF('HEM Drop In Tables'!AH103&lt;&gt;"",'HEM Drop In Tables'!AH103,"")</f>
        <v/>
      </c>
      <c r="AX282" s="219" t="str">
        <f>IF('HEM Drop In Tables'!AI103&lt;&gt;"",'HEM Drop In Tables'!AI103,"")</f>
        <v/>
      </c>
      <c r="AY282" s="219" t="str">
        <f>IF('HEM Drop In Tables'!AJ103&lt;&gt;"",'HEM Drop In Tables'!AJ103,"")</f>
        <v/>
      </c>
      <c r="AZ282" s="219" t="str">
        <f>IF('HEM Drop In Tables'!AK103&lt;&gt;"",'HEM Drop In Tables'!AK103,"")</f>
        <v/>
      </c>
      <c r="BA282" s="219" t="str">
        <f>IF('HEM Drop In Tables'!AL103&lt;&gt;"",'HEM Drop In Tables'!AL103,"")</f>
        <v/>
      </c>
      <c r="BB282" s="219" t="str">
        <f>IF('HEM Drop In Tables'!AM103&lt;&gt;"",'HEM Drop In Tables'!AM103,"")</f>
        <v/>
      </c>
      <c r="BC282" s="219" t="str">
        <f>IF('HEM Drop In Tables'!AN103&lt;&gt;"",'HEM Drop In Tables'!AN103,"")</f>
        <v/>
      </c>
      <c r="BD282" s="219" t="str">
        <f>IF('HEM Drop In Tables'!AO103&lt;&gt;"",'HEM Drop In Tables'!AO103,"")</f>
        <v/>
      </c>
      <c r="BF282" t="s">
        <v>192</v>
      </c>
      <c r="BG282" s="220"/>
      <c r="BH282" s="220"/>
      <c r="BI282" s="220"/>
      <c r="BJ282" s="220"/>
      <c r="BK282" s="220"/>
      <c r="BL282" s="220"/>
      <c r="BM282" s="220"/>
      <c r="BN282" s="220"/>
      <c r="BO282" s="220"/>
      <c r="BP282" s="220"/>
      <c r="BQ282" s="220"/>
      <c r="BR282" s="220"/>
      <c r="BS282" s="220"/>
      <c r="BT282" s="220"/>
    </row>
    <row r="283" spans="28:72" hidden="1" x14ac:dyDescent="0.2">
      <c r="AB283" s="190">
        <v>2074</v>
      </c>
      <c r="AC283" s="190">
        <v>2074</v>
      </c>
      <c r="AD283" s="190" t="s">
        <v>239</v>
      </c>
      <c r="AE283" s="190" t="s">
        <v>194</v>
      </c>
      <c r="AF283" s="190">
        <v>1</v>
      </c>
      <c r="AG283" s="190">
        <v>100</v>
      </c>
      <c r="AI283">
        <f t="shared" si="62"/>
        <v>2074</v>
      </c>
      <c r="AJ283" t="str">
        <f t="shared" si="63"/>
        <v>Greater Sydney</v>
      </c>
      <c r="AP283" s="190" t="str">
        <f>IF('HEM Drop In Tables'!AA104&lt;&gt;"",'HEM Drop In Tables'!AA104,"")</f>
        <v>Single person</v>
      </c>
      <c r="AQ283" s="219">
        <f>IF('HEM Drop In Tables'!AB104&lt;&gt;"",'HEM Drop In Tables'!AB104,"")</f>
        <v>316.81658072308295</v>
      </c>
      <c r="AR283" s="219">
        <f>IF('HEM Drop In Tables'!AC104&lt;&gt;"",'HEM Drop In Tables'!AC104,"")</f>
        <v>328.99194072772468</v>
      </c>
      <c r="AS283" s="219">
        <f>IF('HEM Drop In Tables'!AD104&lt;&gt;"",'HEM Drop In Tables'!AD104,"")</f>
        <v>345.86810520841914</v>
      </c>
      <c r="AT283" s="219">
        <f>IF('HEM Drop In Tables'!AE104&lt;&gt;"",'HEM Drop In Tables'!AE104,"")</f>
        <v>366.01399334898139</v>
      </c>
      <c r="AU283" s="219">
        <f>IF('HEM Drop In Tables'!AF104&lt;&gt;"",'HEM Drop In Tables'!AF104,"")</f>
        <v>403.87979429364719</v>
      </c>
      <c r="AV283" s="219">
        <f>IF('HEM Drop In Tables'!AG104&lt;&gt;"",'HEM Drop In Tables'!AG104,"")</f>
        <v>460.41723295916302</v>
      </c>
      <c r="AW283" s="219">
        <f>IF('HEM Drop In Tables'!AH104&lt;&gt;"",'HEM Drop In Tables'!AH104,"")</f>
        <v>541.21333671835862</v>
      </c>
      <c r="AX283" s="219">
        <f>IF('HEM Drop In Tables'!AI104&lt;&gt;"",'HEM Drop In Tables'!AI104,"")</f>
        <v>610.76261790321803</v>
      </c>
      <c r="AY283" s="219">
        <f>IF('HEM Drop In Tables'!AJ104&lt;&gt;"",'HEM Drop In Tables'!AJ104,"")</f>
        <v>698.62613583965356</v>
      </c>
      <c r="AZ283" s="219">
        <f>IF('HEM Drop In Tables'!AK104&lt;&gt;"",'HEM Drop In Tables'!AK104,"")</f>
        <v>743.2980653472423</v>
      </c>
      <c r="BA283" s="219">
        <f>IF('HEM Drop In Tables'!AL104&lt;&gt;"",'HEM Drop In Tables'!AL104,"")</f>
        <v>787.34891224621629</v>
      </c>
      <c r="BB283" s="219">
        <f>IF('HEM Drop In Tables'!AM104&lt;&gt;"",'HEM Drop In Tables'!AM104,"")</f>
        <v>908.19554366010811</v>
      </c>
      <c r="BC283" s="219">
        <f>IF('HEM Drop In Tables'!AN104&lt;&gt;"",'HEM Drop In Tables'!AN104,"")</f>
        <v>1021.1213004413846</v>
      </c>
      <c r="BD283" s="219">
        <f>IF('HEM Drop In Tables'!AO104&lt;&gt;"",'HEM Drop In Tables'!AO104,"")</f>
        <v>1086.2101432712197</v>
      </c>
      <c r="BF283" t="s">
        <v>195</v>
      </c>
      <c r="BG283" s="220">
        <f>MAX(AQ329-AQ328,0)</f>
        <v>0</v>
      </c>
      <c r="BH283" s="220">
        <f t="shared" ref="BH283:BT283" si="70">MAX(AR329-AR328,0)</f>
        <v>0</v>
      </c>
      <c r="BI283" s="220">
        <f t="shared" si="70"/>
        <v>0</v>
      </c>
      <c r="BJ283" s="220">
        <f t="shared" si="70"/>
        <v>82.598416330168902</v>
      </c>
      <c r="BK283" s="220">
        <f t="shared" si="70"/>
        <v>82.978968504294016</v>
      </c>
      <c r="BL283" s="220">
        <f t="shared" si="70"/>
        <v>83.547125064233114</v>
      </c>
      <c r="BM283" s="220">
        <f t="shared" si="70"/>
        <v>84.359088399720463</v>
      </c>
      <c r="BN283" s="220">
        <f t="shared" si="70"/>
        <v>85.058026297449032</v>
      </c>
      <c r="BO283" s="220">
        <f t="shared" si="70"/>
        <v>85.941032593036653</v>
      </c>
      <c r="BP283" s="220">
        <f t="shared" si="70"/>
        <v>86.389964746915666</v>
      </c>
      <c r="BQ283" s="220">
        <f t="shared" si="70"/>
        <v>86.832618035776477</v>
      </c>
      <c r="BR283" s="220">
        <f t="shared" si="70"/>
        <v>88.047182033622676</v>
      </c>
      <c r="BS283" s="220">
        <f t="shared" si="70"/>
        <v>89.182033834322056</v>
      </c>
      <c r="BT283" s="220">
        <f t="shared" si="70"/>
        <v>89.836034118327689</v>
      </c>
    </row>
    <row r="284" spans="28:72" hidden="1" x14ac:dyDescent="0.2">
      <c r="AB284" s="190">
        <v>2075</v>
      </c>
      <c r="AC284" s="190">
        <v>2075</v>
      </c>
      <c r="AD284" s="190" t="s">
        <v>239</v>
      </c>
      <c r="AE284" s="190" t="s">
        <v>194</v>
      </c>
      <c r="AF284" s="190">
        <v>1</v>
      </c>
      <c r="AG284" s="190">
        <v>100</v>
      </c>
      <c r="AI284">
        <f t="shared" si="62"/>
        <v>2075</v>
      </c>
      <c r="AJ284" t="str">
        <f t="shared" si="63"/>
        <v>Greater Sydney</v>
      </c>
      <c r="AP284" s="190" t="str">
        <f>IF('HEM Drop In Tables'!AA105&lt;&gt;"",'HEM Drop In Tables'!AA105,"")</f>
        <v>Single parent with 1 child</v>
      </c>
      <c r="AQ284" s="219">
        <f>IF('HEM Drop In Tables'!AB105&lt;&gt;"",'HEM Drop In Tables'!AB105,"")</f>
        <v>0</v>
      </c>
      <c r="AR284" s="219">
        <f>IF('HEM Drop In Tables'!AC105&lt;&gt;"",'HEM Drop In Tables'!AC105,"")</f>
        <v>435.3299226859844</v>
      </c>
      <c r="AS284" s="219">
        <f>IF('HEM Drop In Tables'!AD105&lt;&gt;"",'HEM Drop In Tables'!AD105,"")</f>
        <v>452.31113867422368</v>
      </c>
      <c r="AT284" s="219">
        <f>IF('HEM Drop In Tables'!AE105&lt;&gt;"",'HEM Drop In Tables'!AE105,"")</f>
        <v>472.58243733767387</v>
      </c>
      <c r="AU284" s="219">
        <f>IF('HEM Drop In Tables'!AF105&lt;&gt;"",'HEM Drop In Tables'!AF105,"")</f>
        <v>510.68398495253405</v>
      </c>
      <c r="AV284" s="219">
        <f>IF('HEM Drop In Tables'!AG105&lt;&gt;"",'HEM Drop In Tables'!AG105,"")</f>
        <v>567.57339422683037</v>
      </c>
      <c r="AW284" s="219">
        <f>IF('HEM Drop In Tables'!AH105&lt;&gt;"",'HEM Drop In Tables'!AH105,"")</f>
        <v>648.87242642552224</v>
      </c>
      <c r="AX284" s="219">
        <f>IF('HEM Drop In Tables'!AI105&lt;&gt;"",'HEM Drop In Tables'!AI105,"")</f>
        <v>718.85465086288445</v>
      </c>
      <c r="AY284" s="219">
        <f>IF('HEM Drop In Tables'!AJ105&lt;&gt;"",'HEM Drop In Tables'!AJ105,"")</f>
        <v>807.2651479355967</v>
      </c>
      <c r="AZ284" s="219">
        <f>IF('HEM Drop In Tables'!AK105&lt;&gt;"",'HEM Drop In Tables'!AK105,"")</f>
        <v>852.21516545791417</v>
      </c>
      <c r="BA284" s="219">
        <f>IF('HEM Drop In Tables'!AL105&lt;&gt;"",'HEM Drop In Tables'!AL105,"")</f>
        <v>896.54021565521089</v>
      </c>
      <c r="BB284" s="219">
        <f>IF('HEM Drop In Tables'!AM105&lt;&gt;"",'HEM Drop In Tables'!AM105,"")</f>
        <v>1018.1390947533037</v>
      </c>
      <c r="BC284" s="219">
        <f>IF('HEM Drop In Tables'!AN105&lt;&gt;"",'HEM Drop In Tables'!AN105,"")</f>
        <v>1131.7678644591817</v>
      </c>
      <c r="BD284" s="219">
        <f>IF('HEM Drop In Tables'!AO105&lt;&gt;"",'HEM Drop In Tables'!AO105,"")</f>
        <v>1197.261892990263</v>
      </c>
      <c r="BG284" s="220"/>
      <c r="BH284" s="220"/>
      <c r="BI284" s="220"/>
      <c r="BJ284" s="220"/>
      <c r="BK284" s="220"/>
      <c r="BL284" s="220"/>
      <c r="BM284" s="220"/>
      <c r="BN284" s="220"/>
      <c r="BO284" s="220"/>
      <c r="BP284" s="220"/>
      <c r="BQ284" s="220"/>
      <c r="BR284" s="220"/>
      <c r="BS284" s="220"/>
      <c r="BT284" s="220"/>
    </row>
    <row r="285" spans="28:72" hidden="1" x14ac:dyDescent="0.2">
      <c r="AB285" s="190">
        <v>2076</v>
      </c>
      <c r="AC285" s="190">
        <v>2076</v>
      </c>
      <c r="AD285" s="190" t="s">
        <v>239</v>
      </c>
      <c r="AE285" s="190" t="s">
        <v>194</v>
      </c>
      <c r="AF285" s="190">
        <v>1</v>
      </c>
      <c r="AG285" s="190">
        <v>100</v>
      </c>
      <c r="AI285">
        <f t="shared" si="62"/>
        <v>2076</v>
      </c>
      <c r="AJ285" t="str">
        <f t="shared" si="63"/>
        <v>Greater Sydney</v>
      </c>
      <c r="AP285" s="190" t="str">
        <f>IF('HEM Drop In Tables'!AA106&lt;&gt;"",'HEM Drop In Tables'!AA106,"")</f>
        <v>Single parent with 2 children</v>
      </c>
      <c r="AQ285" s="219">
        <f>IF('HEM Drop In Tables'!AB106&lt;&gt;"",'HEM Drop In Tables'!AB106,"")</f>
        <v>0</v>
      </c>
      <c r="AR285" s="219">
        <f>IF('HEM Drop In Tables'!AC106&lt;&gt;"",'HEM Drop In Tables'!AC106,"")</f>
        <v>543.67735761489166</v>
      </c>
      <c r="AS285" s="219">
        <f>IF('HEM Drop In Tables'!AD106&lt;&gt;"",'HEM Drop In Tables'!AD106,"")</f>
        <v>560.64319206331845</v>
      </c>
      <c r="AT285" s="219">
        <f>IF('HEM Drop In Tables'!AE106&lt;&gt;"",'HEM Drop In Tables'!AE106,"")</f>
        <v>580.89614372014046</v>
      </c>
      <c r="AU285" s="219">
        <f>IF('HEM Drop In Tables'!AF106&lt;&gt;"",'HEM Drop In Tables'!AF106,"")</f>
        <v>618.96314340110121</v>
      </c>
      <c r="AV285" s="219">
        <f>IF('HEM Drop In Tables'!AG106&lt;&gt;"",'HEM Drop In Tables'!AG106,"")</f>
        <v>675.80102860774252</v>
      </c>
      <c r="AW285" s="219">
        <f>IF('HEM Drop In Tables'!AH106&lt;&gt;"",'HEM Drop In Tables'!AH106,"")</f>
        <v>757.02647914433442</v>
      </c>
      <c r="AX285" s="219">
        <f>IF('HEM Drop In Tables'!AI106&lt;&gt;"",'HEM Drop In Tables'!AI106,"")</f>
        <v>826.94535120270348</v>
      </c>
      <c r="AY285" s="219">
        <f>IF('HEM Drop In Tables'!AJ106&lt;&gt;"",'HEM Drop In Tables'!AJ106,"")</f>
        <v>915.27577183025312</v>
      </c>
      <c r="AZ285" s="219">
        <f>IF('HEM Drop In Tables'!AK106&lt;&gt;"",'HEM Drop In Tables'!AK106,"")</f>
        <v>960.18508591558486</v>
      </c>
      <c r="BA285" s="219">
        <f>IF('HEM Drop In Tables'!AL106&lt;&gt;"",'HEM Drop In Tables'!AL106,"")</f>
        <v>1004.4699986004388</v>
      </c>
      <c r="BB285" s="219">
        <f>IF('HEM Drop In Tables'!AM106&lt;&gt;"",'HEM Drop In Tables'!AM106,"")</f>
        <v>1125.9588218401466</v>
      </c>
      <c r="BC285" s="219">
        <f>IF('HEM Drop In Tables'!AN106&lt;&gt;"",'HEM Drop In Tables'!AN106,"")</f>
        <v>1239.4846241215519</v>
      </c>
      <c r="BD285" s="219">
        <f>IF('HEM Drop In Tables'!AO106&lt;&gt;"",'HEM Drop In Tables'!AO106,"")</f>
        <v>1304.9193092920812</v>
      </c>
      <c r="BF285" t="s">
        <v>200</v>
      </c>
      <c r="BG285" s="220"/>
      <c r="BH285" s="220"/>
      <c r="BI285" s="220"/>
      <c r="BJ285" s="220"/>
      <c r="BK285" s="220"/>
      <c r="BL285" s="220"/>
      <c r="BM285" s="220"/>
      <c r="BN285" s="220"/>
      <c r="BO285" s="220"/>
      <c r="BP285" s="220"/>
      <c r="BQ285" s="220"/>
      <c r="BR285" s="220"/>
      <c r="BS285" s="220"/>
      <c r="BT285" s="220"/>
    </row>
    <row r="286" spans="28:72" hidden="1" x14ac:dyDescent="0.2">
      <c r="AB286" s="190">
        <v>2077</v>
      </c>
      <c r="AC286" s="190">
        <v>2077</v>
      </c>
      <c r="AD286" s="190" t="s">
        <v>239</v>
      </c>
      <c r="AE286" s="190" t="s">
        <v>194</v>
      </c>
      <c r="AF286" s="190">
        <v>1</v>
      </c>
      <c r="AG286" s="190">
        <v>100</v>
      </c>
      <c r="AI286">
        <f t="shared" si="62"/>
        <v>2077</v>
      </c>
      <c r="AJ286" t="str">
        <f t="shared" si="63"/>
        <v>Greater Sydney</v>
      </c>
      <c r="AP286" s="190" t="str">
        <f>IF('HEM Drop In Tables'!AA107&lt;&gt;"",'HEM Drop In Tables'!AA107,"")</f>
        <v>Single parent with 3 children</v>
      </c>
      <c r="AQ286" s="219">
        <f>IF('HEM Drop In Tables'!AB107&lt;&gt;"",'HEM Drop In Tables'!AB107,"")</f>
        <v>0</v>
      </c>
      <c r="AR286" s="219">
        <f>IF('HEM Drop In Tables'!AC107&lt;&gt;"",'HEM Drop In Tables'!AC107,"")</f>
        <v>0</v>
      </c>
      <c r="AS286" s="219">
        <f>IF('HEM Drop In Tables'!AD107&lt;&gt;"",'HEM Drop In Tables'!AD107,"")</f>
        <v>668.97524545241322</v>
      </c>
      <c r="AT286" s="219">
        <f>IF('HEM Drop In Tables'!AE107&lt;&gt;"",'HEM Drop In Tables'!AE107,"")</f>
        <v>689.20985010260711</v>
      </c>
      <c r="AU286" s="219">
        <f>IF('HEM Drop In Tables'!AF107&lt;&gt;"",'HEM Drop In Tables'!AF107,"")</f>
        <v>727.24230184966837</v>
      </c>
      <c r="AV286" s="219">
        <f>IF('HEM Drop In Tables'!AG107&lt;&gt;"",'HEM Drop In Tables'!AG107,"")</f>
        <v>784.02866298865467</v>
      </c>
      <c r="AW286" s="219">
        <f>IF('HEM Drop In Tables'!AH107&lt;&gt;"",'HEM Drop In Tables'!AH107,"")</f>
        <v>865.1805318631466</v>
      </c>
      <c r="AX286" s="219">
        <f>IF('HEM Drop In Tables'!AI107&lt;&gt;"",'HEM Drop In Tables'!AI107,"")</f>
        <v>935.0360515425225</v>
      </c>
      <c r="AY286" s="219">
        <f>IF('HEM Drop In Tables'!AJ107&lt;&gt;"",'HEM Drop In Tables'!AJ107,"")</f>
        <v>1023.2863957249095</v>
      </c>
      <c r="AZ286" s="219">
        <f>IF('HEM Drop In Tables'!AK107&lt;&gt;"",'HEM Drop In Tables'!AK107,"")</f>
        <v>1068.1550063732557</v>
      </c>
      <c r="BA286" s="219">
        <f>IF('HEM Drop In Tables'!AL107&lt;&gt;"",'HEM Drop In Tables'!AL107,"")</f>
        <v>1112.3997815456667</v>
      </c>
      <c r="BB286" s="219">
        <f>IF('HEM Drop In Tables'!AM107&lt;&gt;"",'HEM Drop In Tables'!AM107,"")</f>
        <v>1233.7785489269895</v>
      </c>
      <c r="BC286" s="219">
        <f>IF('HEM Drop In Tables'!AN107&lt;&gt;"",'HEM Drop In Tables'!AN107,"")</f>
        <v>1347.201383783922</v>
      </c>
      <c r="BD286" s="219">
        <f>IF('HEM Drop In Tables'!AO107&lt;&gt;"",'HEM Drop In Tables'!AO107,"")</f>
        <v>1412.5767255938993</v>
      </c>
      <c r="BF286" t="s">
        <v>195</v>
      </c>
      <c r="BG286" s="220">
        <f>MAX(AQ334-AQ333,0)</f>
        <v>0</v>
      </c>
      <c r="BH286" s="220">
        <f t="shared" ref="BH286:BT286" si="71">MAX(AR334-AR333,0)</f>
        <v>0</v>
      </c>
      <c r="BI286" s="220">
        <f t="shared" si="71"/>
        <v>108.33037049503184</v>
      </c>
      <c r="BJ286" s="220">
        <f t="shared" si="71"/>
        <v>108.31201429467308</v>
      </c>
      <c r="BK286" s="220">
        <f t="shared" si="71"/>
        <v>108.27754914601155</v>
      </c>
      <c r="BL286" s="220">
        <f t="shared" si="71"/>
        <v>108.22604346581784</v>
      </c>
      <c r="BM286" s="220">
        <f t="shared" si="71"/>
        <v>108.15238822054278</v>
      </c>
      <c r="BN286" s="220">
        <f t="shared" si="71"/>
        <v>108.08901745408866</v>
      </c>
      <c r="BO286" s="220">
        <f t="shared" si="71"/>
        <v>108.00894100892629</v>
      </c>
      <c r="BP286" s="220">
        <f t="shared" si="71"/>
        <v>107.96823757194034</v>
      </c>
      <c r="BQ286" s="220">
        <f t="shared" si="71"/>
        <v>107.92813683441977</v>
      </c>
      <c r="BR286" s="220">
        <f t="shared" si="71"/>
        <v>107.81800739285973</v>
      </c>
      <c r="BS286" s="220">
        <f t="shared" si="71"/>
        <v>107.71518713473665</v>
      </c>
      <c r="BT286" s="220">
        <f t="shared" si="71"/>
        <v>107.65580699926295</v>
      </c>
    </row>
    <row r="287" spans="28:72" hidden="1" x14ac:dyDescent="0.2">
      <c r="AB287" s="190">
        <v>2079</v>
      </c>
      <c r="AC287" s="190">
        <v>2079</v>
      </c>
      <c r="AD287" s="190" t="s">
        <v>239</v>
      </c>
      <c r="AE287" s="190" t="s">
        <v>194</v>
      </c>
      <c r="AF287" s="190">
        <v>1</v>
      </c>
      <c r="AG287" s="190">
        <v>100</v>
      </c>
      <c r="AI287">
        <f t="shared" si="62"/>
        <v>2079</v>
      </c>
      <c r="AJ287" t="str">
        <f t="shared" si="63"/>
        <v>Greater Sydney</v>
      </c>
      <c r="AP287" s="190" t="str">
        <f>IF('HEM Drop In Tables'!AA108&lt;&gt;"",'HEM Drop In Tables'!AA108,"")</f>
        <v/>
      </c>
      <c r="AQ287" s="219" t="str">
        <f>IF('HEM Drop In Tables'!AB108&lt;&gt;"",'HEM Drop In Tables'!AB108,"")</f>
        <v/>
      </c>
      <c r="AR287" s="219" t="str">
        <f>IF('HEM Drop In Tables'!AC108&lt;&gt;"",'HEM Drop In Tables'!AC108,"")</f>
        <v/>
      </c>
      <c r="AS287" s="219" t="str">
        <f>IF('HEM Drop In Tables'!AD108&lt;&gt;"",'HEM Drop In Tables'!AD108,"")</f>
        <v/>
      </c>
      <c r="AT287" s="219" t="str">
        <f>IF('HEM Drop In Tables'!AE108&lt;&gt;"",'HEM Drop In Tables'!AE108,"")</f>
        <v/>
      </c>
      <c r="AU287" s="219" t="str">
        <f>IF('HEM Drop In Tables'!AF108&lt;&gt;"",'HEM Drop In Tables'!AF108,"")</f>
        <v/>
      </c>
      <c r="AV287" s="219" t="str">
        <f>IF('HEM Drop In Tables'!AG108&lt;&gt;"",'HEM Drop In Tables'!AG108,"")</f>
        <v/>
      </c>
      <c r="AW287" s="219" t="str">
        <f>IF('HEM Drop In Tables'!AH108&lt;&gt;"",'HEM Drop In Tables'!AH108,"")</f>
        <v/>
      </c>
      <c r="AX287" s="219" t="str">
        <f>IF('HEM Drop In Tables'!AI108&lt;&gt;"",'HEM Drop In Tables'!AI108,"")</f>
        <v/>
      </c>
      <c r="AY287" s="219" t="str">
        <f>IF('HEM Drop In Tables'!AJ108&lt;&gt;"",'HEM Drop In Tables'!AJ108,"")</f>
        <v/>
      </c>
      <c r="AZ287" s="219" t="str">
        <f>IF('HEM Drop In Tables'!AK108&lt;&gt;"",'HEM Drop In Tables'!AK108,"")</f>
        <v/>
      </c>
      <c r="BA287" s="219" t="str">
        <f>IF('HEM Drop In Tables'!AL108&lt;&gt;"",'HEM Drop In Tables'!AL108,"")</f>
        <v/>
      </c>
      <c r="BB287" s="219" t="str">
        <f>IF('HEM Drop In Tables'!AM108&lt;&gt;"",'HEM Drop In Tables'!AM108,"")</f>
        <v/>
      </c>
      <c r="BC287" s="219" t="str">
        <f>IF('HEM Drop In Tables'!AN108&lt;&gt;"",'HEM Drop In Tables'!AN108,"")</f>
        <v/>
      </c>
      <c r="BD287" s="219" t="str">
        <f>IF('HEM Drop In Tables'!AO108&lt;&gt;"",'HEM Drop In Tables'!AO108,"")</f>
        <v/>
      </c>
      <c r="BG287" s="220"/>
      <c r="BH287" s="220"/>
      <c r="BI287" s="220"/>
      <c r="BJ287" s="220"/>
      <c r="BK287" s="220"/>
      <c r="BL287" s="220"/>
      <c r="BM287" s="220"/>
      <c r="BN287" s="220"/>
      <c r="BO287" s="220"/>
      <c r="BP287" s="220"/>
      <c r="BQ287" s="220"/>
      <c r="BR287" s="220"/>
      <c r="BS287" s="220"/>
      <c r="BT287" s="220"/>
    </row>
    <row r="288" spans="28:72" hidden="1" x14ac:dyDescent="0.2">
      <c r="AB288" s="190">
        <v>2080</v>
      </c>
      <c r="AC288" s="190">
        <v>2080</v>
      </c>
      <c r="AD288" s="190" t="s">
        <v>239</v>
      </c>
      <c r="AE288" s="190" t="s">
        <v>194</v>
      </c>
      <c r="AF288" s="190">
        <v>1</v>
      </c>
      <c r="AG288" s="190">
        <v>100</v>
      </c>
      <c r="AI288">
        <f t="shared" si="62"/>
        <v>2080</v>
      </c>
      <c r="AJ288" t="str">
        <f t="shared" si="63"/>
        <v>Greater Sydney</v>
      </c>
      <c r="AP288" s="190" t="str">
        <f>IF('HEM Drop In Tables'!AA109&lt;&gt;"",'HEM Drop In Tables'!AA109,"")</f>
        <v/>
      </c>
      <c r="AQ288" s="219" t="str">
        <f>IF('HEM Drop In Tables'!AB109&lt;&gt;"",'HEM Drop In Tables'!AB109,"")</f>
        <v/>
      </c>
      <c r="AR288" s="219" t="str">
        <f>IF('HEM Drop In Tables'!AC109&lt;&gt;"",'HEM Drop In Tables'!AC109,"")</f>
        <v/>
      </c>
      <c r="AS288" s="219" t="str">
        <f>IF('HEM Drop In Tables'!AD109&lt;&gt;"",'HEM Drop In Tables'!AD109,"")</f>
        <v/>
      </c>
      <c r="AT288" s="219" t="str">
        <f>IF('HEM Drop In Tables'!AE109&lt;&gt;"",'HEM Drop In Tables'!AE109,"")</f>
        <v/>
      </c>
      <c r="AU288" s="219" t="str">
        <f>IF('HEM Drop In Tables'!AF109&lt;&gt;"",'HEM Drop In Tables'!AF109,"")</f>
        <v/>
      </c>
      <c r="AV288" s="219" t="str">
        <f>IF('HEM Drop In Tables'!AG109&lt;&gt;"",'HEM Drop In Tables'!AG109,"")</f>
        <v/>
      </c>
      <c r="AW288" s="219" t="str">
        <f>IF('HEM Drop In Tables'!AH109&lt;&gt;"",'HEM Drop In Tables'!AH109,"")</f>
        <v/>
      </c>
      <c r="AX288" s="219" t="str">
        <f>IF('HEM Drop In Tables'!AI109&lt;&gt;"",'HEM Drop In Tables'!AI109,"")</f>
        <v/>
      </c>
      <c r="AY288" s="219" t="str">
        <f>IF('HEM Drop In Tables'!AJ109&lt;&gt;"",'HEM Drop In Tables'!AJ109,"")</f>
        <v/>
      </c>
      <c r="AZ288" s="219" t="str">
        <f>IF('HEM Drop In Tables'!AK109&lt;&gt;"",'HEM Drop In Tables'!AK109,"")</f>
        <v/>
      </c>
      <c r="BA288" s="219" t="str">
        <f>IF('HEM Drop In Tables'!AL109&lt;&gt;"",'HEM Drop In Tables'!AL109,"")</f>
        <v/>
      </c>
      <c r="BB288" s="219" t="str">
        <f>IF('HEM Drop In Tables'!AM109&lt;&gt;"",'HEM Drop In Tables'!AM109,"")</f>
        <v/>
      </c>
      <c r="BC288" s="219" t="str">
        <f>IF('HEM Drop In Tables'!AN109&lt;&gt;"",'HEM Drop In Tables'!AN109,"")</f>
        <v/>
      </c>
      <c r="BD288" s="219" t="str">
        <f>IF('HEM Drop In Tables'!AO109&lt;&gt;"",'HEM Drop In Tables'!AO109,"")</f>
        <v/>
      </c>
      <c r="BG288" s="220"/>
      <c r="BH288" s="220"/>
      <c r="BI288" s="220"/>
      <c r="BJ288" s="220"/>
      <c r="BK288" s="220"/>
      <c r="BL288" s="220"/>
      <c r="BM288" s="220"/>
      <c r="BN288" s="220"/>
      <c r="BO288" s="220"/>
      <c r="BP288" s="220"/>
      <c r="BQ288" s="220"/>
      <c r="BR288" s="220"/>
      <c r="BS288" s="220"/>
      <c r="BT288" s="220"/>
    </row>
    <row r="289" spans="28:72" ht="28.5" hidden="1" x14ac:dyDescent="0.45">
      <c r="AB289" s="190">
        <v>2081</v>
      </c>
      <c r="AC289" s="190">
        <v>2081</v>
      </c>
      <c r="AD289" s="190" t="s">
        <v>239</v>
      </c>
      <c r="AE289" s="190" t="s">
        <v>194</v>
      </c>
      <c r="AF289" s="190">
        <v>1</v>
      </c>
      <c r="AG289" s="190">
        <v>100</v>
      </c>
      <c r="AI289">
        <f t="shared" si="62"/>
        <v>2081</v>
      </c>
      <c r="AJ289" t="str">
        <f t="shared" si="63"/>
        <v>Greater Sydney</v>
      </c>
      <c r="AP289" s="216" t="str">
        <f>IF('HEM Drop In Tables'!AA110&lt;&gt;"",'HEM Drop In Tables'!AA110,"")</f>
        <v>Balance of SA</v>
      </c>
      <c r="AQ289" s="219"/>
      <c r="AR289" s="219"/>
      <c r="AS289" s="219"/>
      <c r="AT289" s="219"/>
      <c r="AU289" s="219"/>
      <c r="AV289" s="219"/>
      <c r="AW289" s="219"/>
      <c r="AX289" s="219"/>
      <c r="AY289" s="219"/>
      <c r="AZ289" s="219"/>
      <c r="BA289" s="219"/>
      <c r="BB289" s="219"/>
      <c r="BC289" s="219"/>
      <c r="BD289" s="219"/>
      <c r="BF289" s="193" t="s">
        <v>166</v>
      </c>
      <c r="BG289" s="220"/>
      <c r="BH289" s="220"/>
      <c r="BI289" s="220"/>
      <c r="BJ289" s="220"/>
      <c r="BK289" s="220"/>
      <c r="BL289" s="220"/>
      <c r="BM289" s="220"/>
      <c r="BN289" s="220"/>
      <c r="BO289" s="220"/>
      <c r="BP289" s="220"/>
      <c r="BQ289" s="220"/>
      <c r="BR289" s="220"/>
      <c r="BS289" s="220"/>
      <c r="BT289" s="220"/>
    </row>
    <row r="290" spans="28:72" hidden="1" x14ac:dyDescent="0.2">
      <c r="AB290" s="190">
        <v>2082</v>
      </c>
      <c r="AC290" s="190">
        <v>2082</v>
      </c>
      <c r="AD290" s="190" t="s">
        <v>239</v>
      </c>
      <c r="AE290" s="190" t="s">
        <v>194</v>
      </c>
      <c r="AF290" s="190">
        <v>0.998915</v>
      </c>
      <c r="AG290" s="190">
        <v>99.891499999999994</v>
      </c>
      <c r="AI290">
        <f t="shared" si="62"/>
        <v>2082</v>
      </c>
      <c r="AJ290" t="str">
        <f t="shared" si="63"/>
        <v>Greater Sydney</v>
      </c>
      <c r="AP290" s="190" t="str">
        <f>IF('HEM Drop In Tables'!AA111&lt;&gt;"",'HEM Drop In Tables'!AA111,"")</f>
        <v>Couple</v>
      </c>
      <c r="AQ290" s="219">
        <f>IF('HEM Drop In Tables'!AB111&lt;&gt;"",'HEM Drop In Tables'!AB111,"")</f>
        <v>0</v>
      </c>
      <c r="AR290" s="219">
        <f>IF('HEM Drop In Tables'!AC111&lt;&gt;"",'HEM Drop In Tables'!AC111,"")</f>
        <v>550.5551262225955</v>
      </c>
      <c r="AS290" s="219">
        <f>IF('HEM Drop In Tables'!AD111&lt;&gt;"",'HEM Drop In Tables'!AD111,"")</f>
        <v>567.53037095964464</v>
      </c>
      <c r="AT290" s="219">
        <f>IF('HEM Drop In Tables'!AE111&lt;&gt;"",'HEM Drop In Tables'!AE111,"")</f>
        <v>587.79453596126405</v>
      </c>
      <c r="AU290" s="219">
        <f>IF('HEM Drop In Tables'!AF111&lt;&gt;"",'HEM Drop In Tables'!AF111,"")</f>
        <v>625.88266608213155</v>
      </c>
      <c r="AV290" s="219">
        <f>IF('HEM Drop In Tables'!AG111&lt;&gt;"",'HEM Drop In Tables'!AG111,"")</f>
        <v>682.75205543494906</v>
      </c>
      <c r="AW290" s="219">
        <f>IF('HEM Drop In Tables'!AH111&lt;&gt;"",'HEM Drop In Tables'!AH111,"")</f>
        <v>764.02251453016174</v>
      </c>
      <c r="AX290" s="219">
        <f>IF('HEM Drop In Tables'!AI111&lt;&gt;"",'HEM Drop In Tables'!AI111,"")</f>
        <v>833.9801115604896</v>
      </c>
      <c r="AY290" s="219">
        <f>IF('HEM Drop In Tables'!AJ111&lt;&gt;"",'HEM Drop In Tables'!AJ111,"")</f>
        <v>922.35949614263666</v>
      </c>
      <c r="AZ290" s="219">
        <f>IF('HEM Drop In Tables'!AK111&lt;&gt;"",'HEM Drop In Tables'!AK111,"")</f>
        <v>967.29369532841758</v>
      </c>
      <c r="BA290" s="219">
        <f>IF('HEM Drop In Tables'!AL111&lt;&gt;"",'HEM Drop In Tables'!AL111,"")</f>
        <v>1011.6031655187435</v>
      </c>
      <c r="BB290" s="219">
        <f>IF('HEM Drop In Tables'!AM111&lt;&gt;"",'HEM Drop In Tables'!AM111,"")</f>
        <v>1133.1592712182185</v>
      </c>
      <c r="BC290" s="219">
        <f>IF('HEM Drop In Tables'!AN111&lt;&gt;"",'HEM Drop In Tables'!AN111,"")</f>
        <v>1246.7479802941473</v>
      </c>
      <c r="BD290" s="219">
        <f>IF('HEM Drop In Tables'!AO111&lt;&gt;"",'HEM Drop In Tables'!AO111,"")</f>
        <v>1312.218960856806</v>
      </c>
      <c r="BF290" t="s">
        <v>192</v>
      </c>
      <c r="BG290" s="220"/>
      <c r="BH290" s="220"/>
      <c r="BI290" s="220"/>
      <c r="BJ290" s="220"/>
      <c r="BK290" s="220"/>
      <c r="BL290" s="220"/>
      <c r="BM290" s="220"/>
      <c r="BN290" s="220"/>
      <c r="BO290" s="220"/>
      <c r="BP290" s="220"/>
      <c r="BQ290" s="220"/>
      <c r="BR290" s="220"/>
      <c r="BS290" s="220"/>
      <c r="BT290" s="220"/>
    </row>
    <row r="291" spans="28:72" hidden="1" x14ac:dyDescent="0.2">
      <c r="AB291" s="190">
        <v>2083</v>
      </c>
      <c r="AC291" s="190">
        <v>2083</v>
      </c>
      <c r="AD291" s="190" t="s">
        <v>239</v>
      </c>
      <c r="AE291" s="190" t="s">
        <v>194</v>
      </c>
      <c r="AF291" s="190">
        <v>0.96147700000000003</v>
      </c>
      <c r="AG291" s="190">
        <v>96.1477</v>
      </c>
      <c r="AI291">
        <f t="shared" si="62"/>
        <v>2083</v>
      </c>
      <c r="AJ291" t="str">
        <f t="shared" si="63"/>
        <v>Greater Sydney</v>
      </c>
      <c r="AP291" s="190" t="str">
        <f>IF('HEM Drop In Tables'!AA112&lt;&gt;"",'HEM Drop In Tables'!AA112,"")</f>
        <v>Couple with 1 child</v>
      </c>
      <c r="AQ291" s="219">
        <f>IF('HEM Drop In Tables'!AB112&lt;&gt;"",'HEM Drop In Tables'!AB112,"")</f>
        <v>0</v>
      </c>
      <c r="AR291" s="219">
        <f>IF('HEM Drop In Tables'!AC112&lt;&gt;"",'HEM Drop In Tables'!AC112,"")</f>
        <v>0</v>
      </c>
      <c r="AS291" s="219">
        <f>IF('HEM Drop In Tables'!AD112&lt;&gt;"",'HEM Drop In Tables'!AD112,"")</f>
        <v>658.54355622380467</v>
      </c>
      <c r="AT291" s="219">
        <f>IF('HEM Drop In Tables'!AE112&lt;&gt;"",'HEM Drop In Tables'!AE112,"")</f>
        <v>678.91813998337432</v>
      </c>
      <c r="AU291" s="219">
        <f>IF('HEM Drop In Tables'!AF112&lt;&gt;"",'HEM Drop In Tables'!AF112,"")</f>
        <v>717.21378330567734</v>
      </c>
      <c r="AV291" s="219">
        <f>IF('HEM Drop In Tables'!AG112&lt;&gt;"",'HEM Drop In Tables'!AG112,"")</f>
        <v>774.39304281179227</v>
      </c>
      <c r="AW291" s="219">
        <f>IF('HEM Drop In Tables'!AH112&lt;&gt;"",'HEM Drop In Tables'!AH112,"")</f>
        <v>856.10634192289626</v>
      </c>
      <c r="AX291" s="219">
        <f>IF('HEM Drop In Tables'!AI112&lt;&gt;"",'HEM Drop In Tables'!AI112,"")</f>
        <v>926.44513556175207</v>
      </c>
      <c r="AY291" s="219">
        <f>IF('HEM Drop In Tables'!AJ112&lt;&gt;"",'HEM Drop In Tables'!AJ112,"")</f>
        <v>1015.306096457218</v>
      </c>
      <c r="AZ291" s="219">
        <f>IF('HEM Drop In Tables'!AK112&lt;&gt;"",'HEM Drop In Tables'!AK112,"")</f>
        <v>1060.4851405928493</v>
      </c>
      <c r="BA291" s="219">
        <f>IF('HEM Drop In Tables'!AL112&lt;&gt;"",'HEM Drop In Tables'!AL112,"")</f>
        <v>1105.0360516056051</v>
      </c>
      <c r="BB291" s="219">
        <f>IF('HEM Drop In Tables'!AM112&lt;&gt;"",'HEM Drop In Tables'!AM112,"")</f>
        <v>1227.2545494589363</v>
      </c>
      <c r="BC291" s="219">
        <f>IF('HEM Drop In Tables'!AN112&lt;&gt;"",'HEM Drop In Tables'!AN112,"")</f>
        <v>1341.4621626191642</v>
      </c>
      <c r="BD291" s="219">
        <f>IF('HEM Drop In Tables'!AO112&lt;&gt;"",'HEM Drop In Tables'!AO112,"")</f>
        <v>1407.2898923671428</v>
      </c>
      <c r="BF291" t="s">
        <v>195</v>
      </c>
      <c r="BG291" s="220">
        <f>MAX(AQ341-AQ340,0)</f>
        <v>0</v>
      </c>
      <c r="BH291" s="220">
        <f t="shared" ref="BH291:BT291" si="72">MAX(AR341-AR340,0)</f>
        <v>0</v>
      </c>
      <c r="BI291" s="220">
        <f t="shared" si="72"/>
        <v>0</v>
      </c>
      <c r="BJ291" s="220">
        <f t="shared" si="72"/>
        <v>82.486231920915998</v>
      </c>
      <c r="BK291" s="220">
        <f t="shared" si="72"/>
        <v>82.866765550384798</v>
      </c>
      <c r="BL291" s="220">
        <f t="shared" si="72"/>
        <v>83.434959383445403</v>
      </c>
      <c r="BM291" s="220">
        <f t="shared" si="72"/>
        <v>84.246922718932865</v>
      </c>
      <c r="BN291" s="220">
        <f t="shared" si="72"/>
        <v>84.945860616661093</v>
      </c>
      <c r="BO291" s="220">
        <f t="shared" si="72"/>
        <v>85.828829639127434</v>
      </c>
      <c r="BP291" s="220">
        <f t="shared" si="72"/>
        <v>86.277780337662762</v>
      </c>
      <c r="BQ291" s="220">
        <f t="shared" si="72"/>
        <v>86.720471083453504</v>
      </c>
      <c r="BR291" s="220">
        <f t="shared" si="72"/>
        <v>87.934923445744289</v>
      </c>
      <c r="BS291" s="220">
        <f t="shared" si="72"/>
        <v>89.069700332583125</v>
      </c>
      <c r="BT291" s="220">
        <f t="shared" si="72"/>
        <v>89.723887166005397</v>
      </c>
    </row>
    <row r="292" spans="28:72" hidden="1" x14ac:dyDescent="0.2">
      <c r="AB292" s="190">
        <v>2084</v>
      </c>
      <c r="AC292" s="190">
        <v>2084</v>
      </c>
      <c r="AD292" s="190" t="s">
        <v>239</v>
      </c>
      <c r="AE292" s="190" t="s">
        <v>194</v>
      </c>
      <c r="AF292" s="190">
        <v>0.999977</v>
      </c>
      <c r="AG292" s="190">
        <v>99.997699999999995</v>
      </c>
      <c r="AI292">
        <f t="shared" si="62"/>
        <v>2084</v>
      </c>
      <c r="AJ292" t="str">
        <f t="shared" si="63"/>
        <v>Greater Sydney</v>
      </c>
      <c r="AP292" s="190" t="str">
        <f>IF('HEM Drop In Tables'!AA113&lt;&gt;"",'HEM Drop In Tables'!AA113,"")</f>
        <v>Couple with 2 children</v>
      </c>
      <c r="AQ292" s="219">
        <f>IF('HEM Drop In Tables'!AB113&lt;&gt;"",'HEM Drop In Tables'!AB113,"")</f>
        <v>0</v>
      </c>
      <c r="AR292" s="219">
        <f>IF('HEM Drop In Tables'!AC113&lt;&gt;"",'HEM Drop In Tables'!AC113,"")</f>
        <v>0</v>
      </c>
      <c r="AS292" s="219">
        <f>IF('HEM Drop In Tables'!AD113&lt;&gt;"",'HEM Drop In Tables'!AD113,"")</f>
        <v>730.35771419470052</v>
      </c>
      <c r="AT292" s="219">
        <f>IF('HEM Drop In Tables'!AE113&lt;&gt;"",'HEM Drop In Tables'!AE113,"")</f>
        <v>750.78380020457655</v>
      </c>
      <c r="AU292" s="219">
        <f>IF('HEM Drop In Tables'!AF113&lt;&gt;"",'HEM Drop In Tables'!AF113,"")</f>
        <v>789.17627390097721</v>
      </c>
      <c r="AV292" s="219">
        <f>IF('HEM Drop In Tables'!AG113&lt;&gt;"",'HEM Drop In Tables'!AG113,"")</f>
        <v>846.5000879368846</v>
      </c>
      <c r="AW292" s="219">
        <f>IF('HEM Drop In Tables'!AH113&lt;&gt;"",'HEM Drop In Tables'!AH113,"")</f>
        <v>928.41986525020423</v>
      </c>
      <c r="AX292" s="219">
        <f>IF('HEM Drop In Tables'!AI113&lt;&gt;"",'HEM Drop In Tables'!AI113,"")</f>
        <v>998.93645914250317</v>
      </c>
      <c r="AY292" s="219">
        <f>IF('HEM Drop In Tables'!AJ113&lt;&gt;"",'HEM Drop In Tables'!AJ113,"")</f>
        <v>1088.0220956938501</v>
      </c>
      <c r="AZ292" s="219">
        <f>IF('HEM Drop In Tables'!AK113&lt;&gt;"",'HEM Drop In Tables'!AK113,"")</f>
        <v>1133.3152678582305</v>
      </c>
      <c r="BA292" s="219">
        <f>IF('HEM Drop In Tables'!AL113&lt;&gt;"",'HEM Drop In Tables'!AL113,"")</f>
        <v>1177.9788674812705</v>
      </c>
      <c r="BB292" s="219">
        <f>IF('HEM Drop In Tables'!AM113&lt;&gt;"",'HEM Drop In Tables'!AM113,"")</f>
        <v>1300.5062313406102</v>
      </c>
      <c r="BC292" s="219">
        <f>IF('HEM Drop In Tables'!AN113&lt;&gt;"",'HEM Drop In Tables'!AN113,"")</f>
        <v>1415.0026462838471</v>
      </c>
      <c r="BD292" s="219">
        <f>IF('HEM Drop In Tables'!AO113&lt;&gt;"",'HEM Drop In Tables'!AO113,"")</f>
        <v>1480.9966620878567</v>
      </c>
      <c r="BG292" s="220"/>
      <c r="BH292" s="220"/>
      <c r="BI292" s="220"/>
      <c r="BJ292" s="220"/>
      <c r="BK292" s="220"/>
      <c r="BL292" s="220"/>
      <c r="BM292" s="220"/>
      <c r="BN292" s="220"/>
      <c r="BO292" s="220"/>
      <c r="BP292" s="220"/>
      <c r="BQ292" s="220"/>
      <c r="BR292" s="220"/>
      <c r="BS292" s="220"/>
      <c r="BT292" s="220"/>
    </row>
    <row r="293" spans="28:72" hidden="1" x14ac:dyDescent="0.2">
      <c r="AB293" s="190">
        <v>2085</v>
      </c>
      <c r="AC293" s="190">
        <v>2085</v>
      </c>
      <c r="AD293" s="190" t="s">
        <v>239</v>
      </c>
      <c r="AE293" s="190" t="s">
        <v>194</v>
      </c>
      <c r="AF293" s="190">
        <v>1</v>
      </c>
      <c r="AG293" s="190">
        <v>100</v>
      </c>
      <c r="AI293">
        <f t="shared" si="62"/>
        <v>2085</v>
      </c>
      <c r="AJ293" t="str">
        <f t="shared" si="63"/>
        <v>Greater Sydney</v>
      </c>
      <c r="AP293" s="190" t="str">
        <f>IF('HEM Drop In Tables'!AA114&lt;&gt;"",'HEM Drop In Tables'!AA114,"")</f>
        <v>Couple with 3 children</v>
      </c>
      <c r="AQ293" s="219">
        <f>IF('HEM Drop In Tables'!AB114&lt;&gt;"",'HEM Drop In Tables'!AB114,"")</f>
        <v>0</v>
      </c>
      <c r="AR293" s="219">
        <f>IF('HEM Drop In Tables'!AC114&lt;&gt;"",'HEM Drop In Tables'!AC114,"")</f>
        <v>0</v>
      </c>
      <c r="AS293" s="219">
        <f>IF('HEM Drop In Tables'!AD114&lt;&gt;"",'HEM Drop In Tables'!AD114,"")</f>
        <v>0</v>
      </c>
      <c r="AT293" s="219">
        <f>IF('HEM Drop In Tables'!AE114&lt;&gt;"",'HEM Drop In Tables'!AE114,"")</f>
        <v>832.9495729979468</v>
      </c>
      <c r="AU293" s="219">
        <f>IF('HEM Drop In Tables'!AF114&lt;&gt;"",'HEM Drop In Tables'!AF114,"")</f>
        <v>871.72253377836637</v>
      </c>
      <c r="AV293" s="219">
        <f>IF('HEM Drop In Tables'!AG114&lt;&gt;"",'HEM Drop In Tables'!AG114,"")</f>
        <v>929.61452310267782</v>
      </c>
      <c r="AW293" s="219">
        <f>IF('HEM Drop In Tables'!AH114&lt;&gt;"",'HEM Drop In Tables'!AH114,"")</f>
        <v>1012.3463379301105</v>
      </c>
      <c r="AX293" s="219">
        <f>IF('HEM Drop In Tables'!AI114&lt;&gt;"",'HEM Drop In Tables'!AI114,"")</f>
        <v>1083.5618697201378</v>
      </c>
      <c r="AY293" s="219">
        <f>IF('HEM Drop In Tables'!AJ114&lt;&gt;"",'HEM Drop In Tables'!AJ114,"")</f>
        <v>1173.5304196599818</v>
      </c>
      <c r="AZ293" s="219">
        <f>IF('HEM Drop In Tables'!AK114&lt;&gt;"",'HEM Drop In Tables'!AK114,"")</f>
        <v>1219.2725981568667</v>
      </c>
      <c r="BA293" s="219">
        <f>IF('HEM Drop In Tables'!AL114&lt;&gt;"",'HEM Drop In Tables'!AL114,"")</f>
        <v>1264.3788328917285</v>
      </c>
      <c r="BB293" s="219">
        <f>IF('HEM Drop In Tables'!AM114&lt;&gt;"",'HEM Drop In Tables'!AM114,"")</f>
        <v>1388.1206862026715</v>
      </c>
      <c r="BC293" s="219">
        <f>IF('HEM Drop In Tables'!AN114&lt;&gt;"",'HEM Drop In Tables'!AN114,"")</f>
        <v>1503.7519529466078</v>
      </c>
      <c r="BD293" s="219">
        <f>IF('HEM Drop In Tables'!AO114&lt;&gt;"",'HEM Drop In Tables'!AO114,"")</f>
        <v>1570.4001177594919</v>
      </c>
      <c r="BF293" t="s">
        <v>200</v>
      </c>
      <c r="BG293" s="220"/>
      <c r="BH293" s="220"/>
      <c r="BI293" s="220"/>
      <c r="BJ293" s="220"/>
      <c r="BK293" s="220"/>
      <c r="BL293" s="220"/>
      <c r="BM293" s="220"/>
      <c r="BN293" s="220"/>
      <c r="BO293" s="220"/>
      <c r="BP293" s="220"/>
      <c r="BQ293" s="220"/>
      <c r="BR293" s="220"/>
      <c r="BS293" s="220"/>
      <c r="BT293" s="220"/>
    </row>
    <row r="294" spans="28:72" hidden="1" x14ac:dyDescent="0.2">
      <c r="AB294" s="190">
        <v>2086</v>
      </c>
      <c r="AC294" s="190">
        <v>2086</v>
      </c>
      <c r="AD294" s="190" t="s">
        <v>239</v>
      </c>
      <c r="AE294" s="190" t="s">
        <v>194</v>
      </c>
      <c r="AF294" s="190">
        <v>1</v>
      </c>
      <c r="AG294" s="190">
        <v>100</v>
      </c>
      <c r="AI294">
        <f t="shared" si="62"/>
        <v>2086</v>
      </c>
      <c r="AJ294" t="str">
        <f t="shared" si="63"/>
        <v>Greater Sydney</v>
      </c>
      <c r="AP294" s="190" t="str">
        <f>IF('HEM Drop In Tables'!AA115&lt;&gt;"",'HEM Drop In Tables'!AA115,"")</f>
        <v/>
      </c>
      <c r="AQ294" s="219" t="str">
        <f>IF('HEM Drop In Tables'!AB115&lt;&gt;"",'HEM Drop In Tables'!AB115,"")</f>
        <v/>
      </c>
      <c r="AR294" s="219" t="str">
        <f>IF('HEM Drop In Tables'!AC115&lt;&gt;"",'HEM Drop In Tables'!AC115,"")</f>
        <v/>
      </c>
      <c r="AS294" s="219" t="str">
        <f>IF('HEM Drop In Tables'!AD115&lt;&gt;"",'HEM Drop In Tables'!AD115,"")</f>
        <v/>
      </c>
      <c r="AT294" s="219" t="str">
        <f>IF('HEM Drop In Tables'!AE115&lt;&gt;"",'HEM Drop In Tables'!AE115,"")</f>
        <v/>
      </c>
      <c r="AU294" s="219" t="str">
        <f>IF('HEM Drop In Tables'!AF115&lt;&gt;"",'HEM Drop In Tables'!AF115,"")</f>
        <v/>
      </c>
      <c r="AV294" s="219" t="str">
        <f>IF('HEM Drop In Tables'!AG115&lt;&gt;"",'HEM Drop In Tables'!AG115,"")</f>
        <v/>
      </c>
      <c r="AW294" s="219" t="str">
        <f>IF('HEM Drop In Tables'!AH115&lt;&gt;"",'HEM Drop In Tables'!AH115,"")</f>
        <v/>
      </c>
      <c r="AX294" s="219" t="str">
        <f>IF('HEM Drop In Tables'!AI115&lt;&gt;"",'HEM Drop In Tables'!AI115,"")</f>
        <v/>
      </c>
      <c r="AY294" s="219" t="str">
        <f>IF('HEM Drop In Tables'!AJ115&lt;&gt;"",'HEM Drop In Tables'!AJ115,"")</f>
        <v/>
      </c>
      <c r="AZ294" s="219" t="str">
        <f>IF('HEM Drop In Tables'!AK115&lt;&gt;"",'HEM Drop In Tables'!AK115,"")</f>
        <v/>
      </c>
      <c r="BA294" s="219" t="str">
        <f>IF('HEM Drop In Tables'!AL115&lt;&gt;"",'HEM Drop In Tables'!AL115,"")</f>
        <v/>
      </c>
      <c r="BB294" s="219" t="str">
        <f>IF('HEM Drop In Tables'!AM115&lt;&gt;"",'HEM Drop In Tables'!AM115,"")</f>
        <v/>
      </c>
      <c r="BC294" s="219" t="str">
        <f>IF('HEM Drop In Tables'!AN115&lt;&gt;"",'HEM Drop In Tables'!AN115,"")</f>
        <v/>
      </c>
      <c r="BD294" s="219" t="str">
        <f>IF('HEM Drop In Tables'!AO115&lt;&gt;"",'HEM Drop In Tables'!AO115,"")</f>
        <v/>
      </c>
      <c r="BF294" t="s">
        <v>195</v>
      </c>
      <c r="BG294" s="220">
        <f>MAX(AQ346-AQ345,0)</f>
        <v>0</v>
      </c>
      <c r="BH294" s="220">
        <f t="shared" ref="BH294:BT294" si="73">MAX(AR346-AR345,0)</f>
        <v>0</v>
      </c>
      <c r="BI294" s="220">
        <f t="shared" si="73"/>
        <v>108.34055789783372</v>
      </c>
      <c r="BJ294" s="220">
        <f t="shared" si="73"/>
        <v>108.32220169747507</v>
      </c>
      <c r="BK294" s="220">
        <f t="shared" si="73"/>
        <v>108.2876905384976</v>
      </c>
      <c r="BL294" s="220">
        <f t="shared" si="73"/>
        <v>108.2362124728262</v>
      </c>
      <c r="BM294" s="220">
        <f t="shared" si="73"/>
        <v>108.16256642961446</v>
      </c>
      <c r="BN294" s="220">
        <f t="shared" si="73"/>
        <v>108.09921403395583</v>
      </c>
      <c r="BO294" s="220">
        <f t="shared" si="73"/>
        <v>108.01917438038083</v>
      </c>
      <c r="BP294" s="220">
        <f t="shared" si="73"/>
        <v>107.97847094339511</v>
      </c>
      <c r="BQ294" s="220">
        <f t="shared" si="73"/>
        <v>107.93833341428694</v>
      </c>
      <c r="BR294" s="220">
        <f t="shared" si="73"/>
        <v>107.82822237685332</v>
      </c>
      <c r="BS294" s="220">
        <f t="shared" si="73"/>
        <v>107.72529176063335</v>
      </c>
      <c r="BT294" s="220">
        <f t="shared" si="73"/>
        <v>107.66605879150916</v>
      </c>
    </row>
    <row r="295" spans="28:72" hidden="1" x14ac:dyDescent="0.2">
      <c r="AB295" s="190">
        <v>2087</v>
      </c>
      <c r="AC295" s="190">
        <v>2087</v>
      </c>
      <c r="AD295" s="190" t="s">
        <v>239</v>
      </c>
      <c r="AE295" s="190" t="s">
        <v>194</v>
      </c>
      <c r="AF295" s="190">
        <v>1</v>
      </c>
      <c r="AG295" s="190">
        <v>100</v>
      </c>
      <c r="AI295">
        <f t="shared" si="62"/>
        <v>2087</v>
      </c>
      <c r="AJ295" t="str">
        <f t="shared" si="63"/>
        <v>Greater Sydney</v>
      </c>
      <c r="AP295" s="190" t="str">
        <f>IF('HEM Drop In Tables'!AA116&lt;&gt;"",'HEM Drop In Tables'!AA116,"")</f>
        <v>Single person</v>
      </c>
      <c r="AQ295" s="219">
        <f>IF('HEM Drop In Tables'!AB116&lt;&gt;"",'HEM Drop In Tables'!AB116,"")</f>
        <v>275.56744155029935</v>
      </c>
      <c r="AR295" s="219">
        <f>IF('HEM Drop In Tables'!AC116&lt;&gt;"",'HEM Drop In Tables'!AC116,"")</f>
        <v>287.74280155494108</v>
      </c>
      <c r="AS295" s="219">
        <f>IF('HEM Drop In Tables'!AD116&lt;&gt;"",'HEM Drop In Tables'!AD116,"")</f>
        <v>304.61896146306867</v>
      </c>
      <c r="AT295" s="219">
        <f>IF('HEM Drop In Tables'!AE116&lt;&gt;"",'HEM Drop In Tables'!AE116,"")</f>
        <v>324.76486789389833</v>
      </c>
      <c r="AU295" s="219">
        <f>IF('HEM Drop In Tables'!AF116&lt;&gt;"",'HEM Drop In Tables'!AF116,"")</f>
        <v>362.63066883856413</v>
      </c>
      <c r="AV295" s="219">
        <f>IF('HEM Drop In Tables'!AG116&lt;&gt;"",'HEM Drop In Tables'!AG116,"")</f>
        <v>419.1681257943473</v>
      </c>
      <c r="AW295" s="219">
        <f>IF('HEM Drop In Tables'!AH116&lt;&gt;"",'HEM Drop In Tables'!AH116,"")</f>
        <v>499.96419297300821</v>
      </c>
      <c r="AX295" s="219">
        <f>IF('HEM Drop In Tables'!AI116&lt;&gt;"",'HEM Drop In Tables'!AI116,"")</f>
        <v>569.51347415786756</v>
      </c>
      <c r="AY295" s="219">
        <f>IF('HEM Drop In Tables'!AJ116&lt;&gt;"",'HEM Drop In Tables'!AJ116,"")</f>
        <v>657.37704696510514</v>
      </c>
      <c r="AZ295" s="219">
        <f>IF('HEM Drop In Tables'!AK116&lt;&gt;"",'HEM Drop In Tables'!AK116,"")</f>
        <v>702.04892160189183</v>
      </c>
      <c r="BA295" s="219">
        <f>IF('HEM Drop In Tables'!AL116&lt;&gt;"",'HEM Drop In Tables'!AL116,"")</f>
        <v>746.09980508140063</v>
      </c>
      <c r="BB295" s="219">
        <f>IF('HEM Drop In Tables'!AM116&lt;&gt;"",'HEM Drop In Tables'!AM116,"")</f>
        <v>866.946418205025</v>
      </c>
      <c r="BC295" s="219">
        <f>IF('HEM Drop In Tables'!AN116&lt;&gt;"",'HEM Drop In Tables'!AN116,"")</f>
        <v>979.8721749863015</v>
      </c>
      <c r="BD295" s="219">
        <f>IF('HEM Drop In Tables'!AO116&lt;&gt;"",'HEM Drop In Tables'!AO116,"")</f>
        <v>1044.960981235602</v>
      </c>
      <c r="BG295" s="220"/>
      <c r="BH295" s="220"/>
      <c r="BI295" s="220"/>
      <c r="BJ295" s="220"/>
      <c r="BK295" s="220"/>
      <c r="BL295" s="220"/>
      <c r="BM295" s="220"/>
      <c r="BN295" s="220"/>
      <c r="BO295" s="220"/>
      <c r="BP295" s="220"/>
      <c r="BQ295" s="220"/>
      <c r="BR295" s="220"/>
      <c r="BS295" s="220"/>
      <c r="BT295" s="220"/>
    </row>
    <row r="296" spans="28:72" hidden="1" x14ac:dyDescent="0.2">
      <c r="AB296" s="190">
        <v>2088</v>
      </c>
      <c r="AC296" s="190">
        <v>2088</v>
      </c>
      <c r="AD296" s="190" t="s">
        <v>239</v>
      </c>
      <c r="AE296" s="190" t="s">
        <v>194</v>
      </c>
      <c r="AF296" s="190">
        <v>0.99505100000000002</v>
      </c>
      <c r="AG296" s="190">
        <v>99.505099999999999</v>
      </c>
      <c r="AI296">
        <f t="shared" si="62"/>
        <v>2088</v>
      </c>
      <c r="AJ296" t="str">
        <f t="shared" si="63"/>
        <v>Greater Sydney</v>
      </c>
      <c r="AP296" s="190" t="str">
        <f>IF('HEM Drop In Tables'!AA117&lt;&gt;"",'HEM Drop In Tables'!AA117,"")</f>
        <v>Single parent with 1 child</v>
      </c>
      <c r="AQ296" s="219">
        <f>IF('HEM Drop In Tables'!AB117&lt;&gt;"",'HEM Drop In Tables'!AB117,"")</f>
        <v>0</v>
      </c>
      <c r="AR296" s="219">
        <f>IF('HEM Drop In Tables'!AC117&lt;&gt;"",'HEM Drop In Tables'!AC117,"")</f>
        <v>393.82399816980427</v>
      </c>
      <c r="AS296" s="219">
        <f>IF('HEM Drop In Tables'!AD117&lt;&gt;"",'HEM Drop In Tables'!AD117,"")</f>
        <v>410.80521415804361</v>
      </c>
      <c r="AT296" s="219">
        <f>IF('HEM Drop In Tables'!AE117&lt;&gt;"",'HEM Drop In Tables'!AE117,"")</f>
        <v>431.07651282149374</v>
      </c>
      <c r="AU296" s="219">
        <f>IF('HEM Drop In Tables'!AF117&lt;&gt;"",'HEM Drop In Tables'!AF117,"")</f>
        <v>469.17806043635397</v>
      </c>
      <c r="AV296" s="219">
        <f>IF('HEM Drop In Tables'!AG117&lt;&gt;"",'HEM Drop In Tables'!AG117,"")</f>
        <v>526.06746971065024</v>
      </c>
      <c r="AW296" s="219">
        <f>IF('HEM Drop In Tables'!AH117&lt;&gt;"",'HEM Drop In Tables'!AH117,"")</f>
        <v>607.36653871759495</v>
      </c>
      <c r="AX296" s="219">
        <f>IF('HEM Drop In Tables'!AI117&lt;&gt;"",'HEM Drop In Tables'!AI117,"")</f>
        <v>677.34876315495728</v>
      </c>
      <c r="AY296" s="219">
        <f>IF('HEM Drop In Tables'!AJ117&lt;&gt;"",'HEM Drop In Tables'!AJ117,"")</f>
        <v>765.75926022766942</v>
      </c>
      <c r="AZ296" s="219">
        <f>IF('HEM Drop In Tables'!AK117&lt;&gt;"",'HEM Drop In Tables'!AK117,"")</f>
        <v>810.70927774998688</v>
      </c>
      <c r="BA296" s="219">
        <f>IF('HEM Drop In Tables'!AL117&lt;&gt;"",'HEM Drop In Tables'!AL117,"")</f>
        <v>855.0343279472836</v>
      </c>
      <c r="BB296" s="219">
        <f>IF('HEM Drop In Tables'!AM117&lt;&gt;"",'HEM Drop In Tables'!AM117,"")</f>
        <v>976.63326225775563</v>
      </c>
      <c r="BC296" s="219">
        <f>IF('HEM Drop In Tables'!AN117&lt;&gt;"",'HEM Drop In Tables'!AN117,"")</f>
        <v>1090.2619583471283</v>
      </c>
      <c r="BD296" s="219">
        <f>IF('HEM Drop In Tables'!AO117&lt;&gt;"",'HEM Drop In Tables'!AO117,"")</f>
        <v>1155.7559500699565</v>
      </c>
      <c r="BG296" s="220"/>
      <c r="BH296" s="220"/>
      <c r="BI296" s="220"/>
      <c r="BJ296" s="220"/>
      <c r="BK296" s="220"/>
      <c r="BL296" s="220"/>
      <c r="BM296" s="220"/>
      <c r="BN296" s="220"/>
      <c r="BO296" s="220"/>
      <c r="BP296" s="220"/>
      <c r="BQ296" s="220"/>
      <c r="BR296" s="220"/>
      <c r="BS296" s="220"/>
      <c r="BT296" s="220"/>
    </row>
    <row r="297" spans="28:72" ht="28.5" hidden="1" x14ac:dyDescent="0.45">
      <c r="AB297" s="190">
        <v>2089</v>
      </c>
      <c r="AC297" s="190">
        <v>2089</v>
      </c>
      <c r="AD297" s="190" t="s">
        <v>239</v>
      </c>
      <c r="AE297" s="190" t="s">
        <v>194</v>
      </c>
      <c r="AF297" s="190">
        <v>0.99048700000000001</v>
      </c>
      <c r="AG297" s="190">
        <v>99.048699999999997</v>
      </c>
      <c r="AI297">
        <f t="shared" si="62"/>
        <v>2089</v>
      </c>
      <c r="AJ297" t="str">
        <f t="shared" si="63"/>
        <v>Greater Sydney</v>
      </c>
      <c r="AP297" s="190" t="str">
        <f>IF('HEM Drop In Tables'!AA118&lt;&gt;"",'HEM Drop In Tables'!AA118,"")</f>
        <v>Single parent with 2 children</v>
      </c>
      <c r="AQ297" s="219">
        <f>IF('HEM Drop In Tables'!AB118&lt;&gt;"",'HEM Drop In Tables'!AB118,"")</f>
        <v>0</v>
      </c>
      <c r="AR297" s="219">
        <f>IF('HEM Drop In Tables'!AC118&lt;&gt;"",'HEM Drop In Tables'!AC118,"")</f>
        <v>502.20901781783306</v>
      </c>
      <c r="AS297" s="219">
        <f>IF('HEM Drop In Tables'!AD118&lt;&gt;"",'HEM Drop In Tables'!AD118,"")</f>
        <v>519.17486145999044</v>
      </c>
      <c r="AT297" s="219">
        <f>IF('HEM Drop In Tables'!AE118&lt;&gt;"",'HEM Drop In Tables'!AE118,"")</f>
        <v>539.4278039230818</v>
      </c>
      <c r="AU297" s="219">
        <f>IF('HEM Drop In Tables'!AF118&lt;&gt;"",'HEM Drop In Tables'!AF118,"")</f>
        <v>577.49484037896457</v>
      </c>
      <c r="AV297" s="219">
        <f>IF('HEM Drop In Tables'!AG118&lt;&gt;"",'HEM Drop In Tables'!AG118,"")</f>
        <v>634.33268881068398</v>
      </c>
      <c r="AW297" s="219">
        <f>IF('HEM Drop In Tables'!AH118&lt;&gt;"",'HEM Drop In Tables'!AH118,"")</f>
        <v>715.55815773473671</v>
      </c>
      <c r="AX297" s="219">
        <f>IF('HEM Drop In Tables'!AI118&lt;&gt;"",'HEM Drop In Tables'!AI118,"")</f>
        <v>785.47701140564493</v>
      </c>
      <c r="AY297" s="219">
        <f>IF('HEM Drop In Tables'!AJ118&lt;&gt;"",'HEM Drop In Tables'!AJ118,"")</f>
        <v>873.80743203319457</v>
      </c>
      <c r="AZ297" s="219">
        <f>IF('HEM Drop In Tables'!AK118&lt;&gt;"",'HEM Drop In Tables'!AK118,"")</f>
        <v>918.71674611852632</v>
      </c>
      <c r="BA297" s="219">
        <f>IF('HEM Drop In Tables'!AL118&lt;&gt;"",'HEM Drop In Tables'!AL118,"")</f>
        <v>963.00167719084129</v>
      </c>
      <c r="BB297" s="219">
        <f>IF('HEM Drop In Tables'!AM118&lt;&gt;"",'HEM Drop In Tables'!AM118,"")</f>
        <v>1084.490500430549</v>
      </c>
      <c r="BC297" s="219">
        <f>IF('HEM Drop In Tables'!AN118&lt;&gt;"",'HEM Drop In Tables'!AN118,"")</f>
        <v>1198.0163394868764</v>
      </c>
      <c r="BD297" s="219">
        <f>IF('HEM Drop In Tables'!AO118&lt;&gt;"",'HEM Drop In Tables'!AO118,"")</f>
        <v>1263.4509878824836</v>
      </c>
      <c r="BF297" s="193" t="s">
        <v>167</v>
      </c>
      <c r="BG297" s="220"/>
      <c r="BH297" s="220"/>
      <c r="BI297" s="220"/>
      <c r="BJ297" s="220"/>
      <c r="BK297" s="220"/>
      <c r="BL297" s="220"/>
      <c r="BM297" s="220"/>
      <c r="BN297" s="220"/>
      <c r="BO297" s="220"/>
      <c r="BP297" s="220"/>
      <c r="BQ297" s="220"/>
      <c r="BR297" s="220"/>
      <c r="BS297" s="220"/>
      <c r="BT297" s="220"/>
    </row>
    <row r="298" spans="28:72" hidden="1" x14ac:dyDescent="0.2">
      <c r="AB298" s="190">
        <v>2090</v>
      </c>
      <c r="AC298" s="190">
        <v>2090</v>
      </c>
      <c r="AD298" s="190" t="s">
        <v>239</v>
      </c>
      <c r="AE298" s="190" t="s">
        <v>194</v>
      </c>
      <c r="AF298" s="190">
        <v>0.99713499999999999</v>
      </c>
      <c r="AG298" s="190">
        <v>99.713499999999996</v>
      </c>
      <c r="AI298">
        <f t="shared" si="62"/>
        <v>2090</v>
      </c>
      <c r="AJ298" t="str">
        <f t="shared" si="63"/>
        <v>Greater Sydney</v>
      </c>
      <c r="AP298" s="190" t="str">
        <f>IF('HEM Drop In Tables'!AA119&lt;&gt;"",'HEM Drop In Tables'!AA119,"")</f>
        <v>Single parent with 3 children</v>
      </c>
      <c r="AQ298" s="219">
        <f>IF('HEM Drop In Tables'!AB119&lt;&gt;"",'HEM Drop In Tables'!AB119,"")</f>
        <v>0</v>
      </c>
      <c r="AR298" s="219">
        <f>IF('HEM Drop In Tables'!AC119&lt;&gt;"",'HEM Drop In Tables'!AC119,"")</f>
        <v>0</v>
      </c>
      <c r="AS298" s="219">
        <f>IF('HEM Drop In Tables'!AD119&lt;&gt;"",'HEM Drop In Tables'!AD119,"")</f>
        <v>627.54450876193732</v>
      </c>
      <c r="AT298" s="219">
        <f>IF('HEM Drop In Tables'!AE119&lt;&gt;"",'HEM Drop In Tables'!AE119,"")</f>
        <v>647.77909502466991</v>
      </c>
      <c r="AU298" s="219">
        <f>IF('HEM Drop In Tables'!AF119&lt;&gt;"",'HEM Drop In Tables'!AF119,"")</f>
        <v>685.81162032157522</v>
      </c>
      <c r="AV298" s="219">
        <f>IF('HEM Drop In Tables'!AG119&lt;&gt;"",'HEM Drop In Tables'!AG119,"")</f>
        <v>742.59790791071771</v>
      </c>
      <c r="AW298" s="219">
        <f>IF('HEM Drop In Tables'!AH119&lt;&gt;"",'HEM Drop In Tables'!AH119,"")</f>
        <v>823.74977675187847</v>
      </c>
      <c r="AX298" s="219">
        <f>IF('HEM Drop In Tables'!AI119&lt;&gt;"",'HEM Drop In Tables'!AI119,"")</f>
        <v>893.60525965633258</v>
      </c>
      <c r="AY298" s="219">
        <f>IF('HEM Drop In Tables'!AJ119&lt;&gt;"",'HEM Drop In Tables'!AJ119,"")</f>
        <v>981.85560383871973</v>
      </c>
      <c r="AZ298" s="219">
        <f>IF('HEM Drop In Tables'!AK119&lt;&gt;"",'HEM Drop In Tables'!AK119,"")</f>
        <v>1026.7242144870656</v>
      </c>
      <c r="BA298" s="219">
        <f>IF('HEM Drop In Tables'!AL119&lt;&gt;"",'HEM Drop In Tables'!AL119,"")</f>
        <v>1070.969026434399</v>
      </c>
      <c r="BB298" s="219">
        <f>IF('HEM Drop In Tables'!AM119&lt;&gt;"",'HEM Drop In Tables'!AM119,"")</f>
        <v>1192.3477386033423</v>
      </c>
      <c r="BC298" s="219">
        <f>IF('HEM Drop In Tables'!AN119&lt;&gt;"",'HEM Drop In Tables'!AN119,"")</f>
        <v>1305.7707206266246</v>
      </c>
      <c r="BD298" s="219">
        <f>IF('HEM Drop In Tables'!AO119&lt;&gt;"",'HEM Drop In Tables'!AO119,"")</f>
        <v>1371.1460256950106</v>
      </c>
      <c r="BF298" t="s">
        <v>192</v>
      </c>
      <c r="BG298" s="220"/>
      <c r="BH298" s="220"/>
      <c r="BI298" s="220"/>
      <c r="BJ298" s="220"/>
      <c r="BK298" s="220"/>
      <c r="BL298" s="220"/>
      <c r="BM298" s="220"/>
      <c r="BN298" s="220"/>
      <c r="BO298" s="220"/>
      <c r="BP298" s="220"/>
      <c r="BQ298" s="220"/>
      <c r="BR298" s="220"/>
      <c r="BS298" s="220"/>
      <c r="BT298" s="220"/>
    </row>
    <row r="299" spans="28:72" hidden="1" x14ac:dyDescent="0.2">
      <c r="AB299" s="190">
        <v>2092</v>
      </c>
      <c r="AC299" s="190">
        <v>2092</v>
      </c>
      <c r="AD299" s="190" t="s">
        <v>239</v>
      </c>
      <c r="AE299" s="190" t="s">
        <v>194</v>
      </c>
      <c r="AF299" s="190">
        <v>0.98342499999999999</v>
      </c>
      <c r="AG299" s="190">
        <v>98.342500000000001</v>
      </c>
      <c r="AI299">
        <f t="shared" si="62"/>
        <v>2092</v>
      </c>
      <c r="AJ299" t="str">
        <f t="shared" si="63"/>
        <v>Greater Sydney</v>
      </c>
      <c r="AP299" s="190" t="str">
        <f>IF('HEM Drop In Tables'!AA120&lt;&gt;"",'HEM Drop In Tables'!AA120,"")</f>
        <v/>
      </c>
      <c r="AQ299" s="219" t="str">
        <f>IF('HEM Drop In Tables'!AB120&lt;&gt;"",'HEM Drop In Tables'!AB120,"")</f>
        <v/>
      </c>
      <c r="AR299" s="219" t="str">
        <f>IF('HEM Drop In Tables'!AC120&lt;&gt;"",'HEM Drop In Tables'!AC120,"")</f>
        <v/>
      </c>
      <c r="AS299" s="219" t="str">
        <f>IF('HEM Drop In Tables'!AD120&lt;&gt;"",'HEM Drop In Tables'!AD120,"")</f>
        <v/>
      </c>
      <c r="AT299" s="219" t="str">
        <f>IF('HEM Drop In Tables'!AE120&lt;&gt;"",'HEM Drop In Tables'!AE120,"")</f>
        <v/>
      </c>
      <c r="AU299" s="219" t="str">
        <f>IF('HEM Drop In Tables'!AF120&lt;&gt;"",'HEM Drop In Tables'!AF120,"")</f>
        <v/>
      </c>
      <c r="AV299" s="219" t="str">
        <f>IF('HEM Drop In Tables'!AG120&lt;&gt;"",'HEM Drop In Tables'!AG120,"")</f>
        <v/>
      </c>
      <c r="AW299" s="219" t="str">
        <f>IF('HEM Drop In Tables'!AH120&lt;&gt;"",'HEM Drop In Tables'!AH120,"")</f>
        <v/>
      </c>
      <c r="AX299" s="219" t="str">
        <f>IF('HEM Drop In Tables'!AI120&lt;&gt;"",'HEM Drop In Tables'!AI120,"")</f>
        <v/>
      </c>
      <c r="AY299" s="219" t="str">
        <f>IF('HEM Drop In Tables'!AJ120&lt;&gt;"",'HEM Drop In Tables'!AJ120,"")</f>
        <v/>
      </c>
      <c r="AZ299" s="219" t="str">
        <f>IF('HEM Drop In Tables'!AK120&lt;&gt;"",'HEM Drop In Tables'!AK120,"")</f>
        <v/>
      </c>
      <c r="BA299" s="219" t="str">
        <f>IF('HEM Drop In Tables'!AL120&lt;&gt;"",'HEM Drop In Tables'!AL120,"")</f>
        <v/>
      </c>
      <c r="BB299" s="219" t="str">
        <f>IF('HEM Drop In Tables'!AM120&lt;&gt;"",'HEM Drop In Tables'!AM120,"")</f>
        <v/>
      </c>
      <c r="BC299" s="219" t="str">
        <f>IF('HEM Drop In Tables'!AN120&lt;&gt;"",'HEM Drop In Tables'!AN120,"")</f>
        <v/>
      </c>
      <c r="BD299" s="219" t="str">
        <f>IF('HEM Drop In Tables'!AO120&lt;&gt;"",'HEM Drop In Tables'!AO120,"")</f>
        <v/>
      </c>
      <c r="BF299" t="s">
        <v>195</v>
      </c>
      <c r="BG299" s="220">
        <f>MAX(AQ353-AQ352,0)</f>
        <v>0</v>
      </c>
      <c r="BH299" s="220">
        <f t="shared" ref="BH299:BT299" si="74">MAX(AR353-AR352,0)</f>
        <v>0</v>
      </c>
      <c r="BI299" s="220">
        <f t="shared" si="74"/>
        <v>0</v>
      </c>
      <c r="BJ299" s="220">
        <f t="shared" si="74"/>
        <v>82.550377112096271</v>
      </c>
      <c r="BK299" s="220">
        <f t="shared" si="74"/>
        <v>82.930836562939362</v>
      </c>
      <c r="BL299" s="220">
        <f t="shared" si="74"/>
        <v>83.499104574625676</v>
      </c>
      <c r="BM299" s="220">
        <f t="shared" si="74"/>
        <v>84.311049181647832</v>
      </c>
      <c r="BN299" s="220">
        <f t="shared" si="74"/>
        <v>85.01000580784148</v>
      </c>
      <c r="BO299" s="220">
        <f t="shared" si="74"/>
        <v>85.892993374964362</v>
      </c>
      <c r="BP299" s="220">
        <f t="shared" si="74"/>
        <v>86.341925528843376</v>
      </c>
      <c r="BQ299" s="220">
        <f t="shared" si="74"/>
        <v>86.784578817703959</v>
      </c>
      <c r="BR299" s="220">
        <f t="shared" si="74"/>
        <v>87.999068636924221</v>
      </c>
      <c r="BS299" s="220">
        <f t="shared" si="74"/>
        <v>89.133845523763057</v>
      </c>
      <c r="BT299" s="220">
        <f t="shared" si="74"/>
        <v>89.78803235718533</v>
      </c>
    </row>
    <row r="300" spans="28:72" hidden="1" x14ac:dyDescent="0.2">
      <c r="AB300" s="190">
        <v>2093</v>
      </c>
      <c r="AC300" s="190">
        <v>2093</v>
      </c>
      <c r="AD300" s="190" t="s">
        <v>239</v>
      </c>
      <c r="AE300" s="190" t="s">
        <v>194</v>
      </c>
      <c r="AF300" s="190">
        <v>0.99999000000000005</v>
      </c>
      <c r="AG300" s="190">
        <v>99.998999999999995</v>
      </c>
      <c r="AI300">
        <f t="shared" si="62"/>
        <v>2093</v>
      </c>
      <c r="AJ300" t="str">
        <f t="shared" si="63"/>
        <v>Greater Sydney</v>
      </c>
      <c r="AP300" s="190" t="str">
        <f>IF('HEM Drop In Tables'!AA121&lt;&gt;"",'HEM Drop In Tables'!AA121,"")</f>
        <v/>
      </c>
      <c r="AQ300" s="219" t="str">
        <f>IF('HEM Drop In Tables'!AB121&lt;&gt;"",'HEM Drop In Tables'!AB121,"")</f>
        <v/>
      </c>
      <c r="AR300" s="219" t="str">
        <f>IF('HEM Drop In Tables'!AC121&lt;&gt;"",'HEM Drop In Tables'!AC121,"")</f>
        <v/>
      </c>
      <c r="AS300" s="219" t="str">
        <f>IF('HEM Drop In Tables'!AD121&lt;&gt;"",'HEM Drop In Tables'!AD121,"")</f>
        <v/>
      </c>
      <c r="AT300" s="219" t="str">
        <f>IF('HEM Drop In Tables'!AE121&lt;&gt;"",'HEM Drop In Tables'!AE121,"")</f>
        <v/>
      </c>
      <c r="AU300" s="219" t="str">
        <f>IF('HEM Drop In Tables'!AF121&lt;&gt;"",'HEM Drop In Tables'!AF121,"")</f>
        <v/>
      </c>
      <c r="AV300" s="219" t="str">
        <f>IF('HEM Drop In Tables'!AG121&lt;&gt;"",'HEM Drop In Tables'!AG121,"")</f>
        <v/>
      </c>
      <c r="AW300" s="219" t="str">
        <f>IF('HEM Drop In Tables'!AH121&lt;&gt;"",'HEM Drop In Tables'!AH121,"")</f>
        <v/>
      </c>
      <c r="AX300" s="219" t="str">
        <f>IF('HEM Drop In Tables'!AI121&lt;&gt;"",'HEM Drop In Tables'!AI121,"")</f>
        <v/>
      </c>
      <c r="AY300" s="219" t="str">
        <f>IF('HEM Drop In Tables'!AJ121&lt;&gt;"",'HEM Drop In Tables'!AJ121,"")</f>
        <v/>
      </c>
      <c r="AZ300" s="219" t="str">
        <f>IF('HEM Drop In Tables'!AK121&lt;&gt;"",'HEM Drop In Tables'!AK121,"")</f>
        <v/>
      </c>
      <c r="BA300" s="219" t="str">
        <f>IF('HEM Drop In Tables'!AL121&lt;&gt;"",'HEM Drop In Tables'!AL121,"")</f>
        <v/>
      </c>
      <c r="BB300" s="219" t="str">
        <f>IF('HEM Drop In Tables'!AM121&lt;&gt;"",'HEM Drop In Tables'!AM121,"")</f>
        <v/>
      </c>
      <c r="BC300" s="219" t="str">
        <f>IF('HEM Drop In Tables'!AN121&lt;&gt;"",'HEM Drop In Tables'!AN121,"")</f>
        <v/>
      </c>
      <c r="BD300" s="219" t="str">
        <f>IF('HEM Drop In Tables'!AO121&lt;&gt;"",'HEM Drop In Tables'!AO121,"")</f>
        <v/>
      </c>
      <c r="BG300" s="220"/>
      <c r="BH300" s="220"/>
      <c r="BI300" s="220"/>
      <c r="BJ300" s="220"/>
      <c r="BK300" s="220"/>
      <c r="BL300" s="220"/>
      <c r="BM300" s="220"/>
      <c r="BN300" s="220"/>
      <c r="BO300" s="220"/>
      <c r="BP300" s="220"/>
      <c r="BQ300" s="220"/>
      <c r="BR300" s="220"/>
      <c r="BS300" s="220"/>
      <c r="BT300" s="220"/>
    </row>
    <row r="301" spans="28:72" ht="28.5" hidden="1" x14ac:dyDescent="0.45">
      <c r="AB301" s="190">
        <v>2094</v>
      </c>
      <c r="AC301" s="190">
        <v>2094</v>
      </c>
      <c r="AD301" s="190" t="s">
        <v>239</v>
      </c>
      <c r="AE301" s="190" t="s">
        <v>194</v>
      </c>
      <c r="AF301" s="190">
        <v>1</v>
      </c>
      <c r="AG301" s="190">
        <v>100</v>
      </c>
      <c r="AI301">
        <f t="shared" si="62"/>
        <v>2094</v>
      </c>
      <c r="AJ301" t="str">
        <f t="shared" si="63"/>
        <v>Greater Sydney</v>
      </c>
      <c r="AP301" s="216" t="str">
        <f>IF('HEM Drop In Tables'!AA122&lt;&gt;"",'HEM Drop In Tables'!AA122,"")</f>
        <v>Perth</v>
      </c>
      <c r="AQ301" s="219"/>
      <c r="AR301" s="219"/>
      <c r="AS301" s="219"/>
      <c r="AT301" s="219"/>
      <c r="AU301" s="219"/>
      <c r="AV301" s="219"/>
      <c r="AW301" s="219"/>
      <c r="AX301" s="219"/>
      <c r="AY301" s="219"/>
      <c r="AZ301" s="219"/>
      <c r="BA301" s="219"/>
      <c r="BB301" s="219"/>
      <c r="BC301" s="219"/>
      <c r="BD301" s="219"/>
      <c r="BF301" t="s">
        <v>200</v>
      </c>
      <c r="BG301" s="220"/>
      <c r="BH301" s="220"/>
      <c r="BI301" s="220"/>
      <c r="BJ301" s="220"/>
      <c r="BK301" s="220"/>
      <c r="BL301" s="220"/>
      <c r="BM301" s="220"/>
      <c r="BN301" s="220"/>
      <c r="BO301" s="220"/>
      <c r="BP301" s="220"/>
      <c r="BQ301" s="220"/>
      <c r="BR301" s="220"/>
      <c r="BS301" s="220"/>
      <c r="BT301" s="220"/>
    </row>
    <row r="302" spans="28:72" hidden="1" x14ac:dyDescent="0.2">
      <c r="AB302" s="190">
        <v>2095</v>
      </c>
      <c r="AC302" s="190">
        <v>2095</v>
      </c>
      <c r="AD302" s="190" t="s">
        <v>239</v>
      </c>
      <c r="AE302" s="190" t="s">
        <v>194</v>
      </c>
      <c r="AF302" s="190">
        <v>0.98757499999999998</v>
      </c>
      <c r="AG302" s="190">
        <v>98.757499999999993</v>
      </c>
      <c r="AI302">
        <f t="shared" si="62"/>
        <v>2095</v>
      </c>
      <c r="AJ302" t="str">
        <f t="shared" si="63"/>
        <v>Greater Sydney</v>
      </c>
      <c r="AP302" s="190" t="str">
        <f>IF('HEM Drop In Tables'!AA123&lt;&gt;"",'HEM Drop In Tables'!AA123,"")</f>
        <v>Couple</v>
      </c>
      <c r="AQ302" s="219">
        <f>IF('HEM Drop In Tables'!AB123&lt;&gt;"",'HEM Drop In Tables'!AB123,"")</f>
        <v>0</v>
      </c>
      <c r="AR302" s="219">
        <f>IF('HEM Drop In Tables'!AC123&lt;&gt;"",'HEM Drop In Tables'!AC123,"")</f>
        <v>516.50636570190238</v>
      </c>
      <c r="AS302" s="219">
        <f>IF('HEM Drop In Tables'!AD123&lt;&gt;"",'HEM Drop In Tables'!AD123,"")</f>
        <v>533.48160124012668</v>
      </c>
      <c r="AT302" s="219">
        <f>IF('HEM Drop In Tables'!AE123&lt;&gt;"",'HEM Drop In Tables'!AE123,"")</f>
        <v>553.74576624174597</v>
      </c>
      <c r="AU302" s="219">
        <f>IF('HEM Drop In Tables'!AF123&lt;&gt;"",'HEM Drop In Tables'!AF123,"")</f>
        <v>591.83390556143843</v>
      </c>
      <c r="AV302" s="219">
        <f>IF('HEM Drop In Tables'!AG123&lt;&gt;"",'HEM Drop In Tables'!AG123,"")</f>
        <v>648.70324892013127</v>
      </c>
      <c r="AW302" s="219">
        <f>IF('HEM Drop In Tables'!AH123&lt;&gt;"",'HEM Drop In Tables'!AH123,"")</f>
        <v>729.97370801534407</v>
      </c>
      <c r="AX302" s="219">
        <f>IF('HEM Drop In Tables'!AI123&lt;&gt;"",'HEM Drop In Tables'!AI123,"")</f>
        <v>799.93132344332184</v>
      </c>
      <c r="AY302" s="219">
        <f>IF('HEM Drop In Tables'!AJ123&lt;&gt;"",'HEM Drop In Tables'!AJ123,"")</f>
        <v>888.31068962781899</v>
      </c>
      <c r="AZ302" s="219">
        <f>IF('HEM Drop In Tables'!AK123&lt;&gt;"",'HEM Drop In Tables'!AK123,"")</f>
        <v>933.24488881359991</v>
      </c>
      <c r="BA302" s="219">
        <f>IF('HEM Drop In Tables'!AL123&lt;&gt;"",'HEM Drop In Tables'!AL123,"")</f>
        <v>977.5543590039257</v>
      </c>
      <c r="BB302" s="219">
        <f>IF('HEM Drop In Tables'!AM123&lt;&gt;"",'HEM Drop In Tables'!AM123,"")</f>
        <v>1099.1104831010507</v>
      </c>
      <c r="BC302" s="219">
        <f>IF('HEM Drop In Tables'!AN123&lt;&gt;"",'HEM Drop In Tables'!AN123,"")</f>
        <v>1212.6992657675787</v>
      </c>
      <c r="BD302" s="219">
        <f>IF('HEM Drop In Tables'!AO123&lt;&gt;"",'HEM Drop In Tables'!AO123,"")</f>
        <v>1278.1701359443387</v>
      </c>
      <c r="BF302" t="s">
        <v>195</v>
      </c>
      <c r="BG302" s="220">
        <f>MAX(AQ358-AQ357,0)</f>
        <v>0</v>
      </c>
      <c r="BH302" s="220">
        <f t="shared" ref="BH302:BT302" si="75">MAX(AR358-AR357,0)</f>
        <v>0</v>
      </c>
      <c r="BI302" s="220">
        <f t="shared" si="75"/>
        <v>108.33477880564851</v>
      </c>
      <c r="BJ302" s="220">
        <f t="shared" si="75"/>
        <v>108.31642260528974</v>
      </c>
      <c r="BK302" s="220">
        <f t="shared" si="75"/>
        <v>108.28186547765972</v>
      </c>
      <c r="BL302" s="220">
        <f t="shared" si="75"/>
        <v>108.23035979746601</v>
      </c>
      <c r="BM302" s="220">
        <f t="shared" si="75"/>
        <v>108.15678733742914</v>
      </c>
      <c r="BN302" s="220">
        <f t="shared" si="75"/>
        <v>108.0933981668486</v>
      </c>
      <c r="BO302" s="220">
        <f t="shared" si="75"/>
        <v>108.01332170502064</v>
      </c>
      <c r="BP302" s="220">
        <f t="shared" si="75"/>
        <v>107.97265507628754</v>
      </c>
      <c r="BQ302" s="220">
        <f t="shared" si="75"/>
        <v>107.93248073892664</v>
      </c>
      <c r="BR302" s="220">
        <f t="shared" si="75"/>
        <v>107.8223328932404</v>
      </c>
      <c r="BS302" s="220">
        <f t="shared" si="75"/>
        <v>107.7195494433704</v>
      </c>
      <c r="BT302" s="220">
        <f t="shared" si="75"/>
        <v>107.66016930789624</v>
      </c>
    </row>
    <row r="303" spans="28:72" hidden="1" x14ac:dyDescent="0.2">
      <c r="AB303" s="190">
        <v>2096</v>
      </c>
      <c r="AC303" s="190">
        <v>2096</v>
      </c>
      <c r="AD303" s="190" t="s">
        <v>239</v>
      </c>
      <c r="AE303" s="190" t="s">
        <v>194</v>
      </c>
      <c r="AF303" s="190">
        <v>0.99860400000000005</v>
      </c>
      <c r="AG303" s="190">
        <v>99.860399999999998</v>
      </c>
      <c r="AI303">
        <f t="shared" si="62"/>
        <v>2096</v>
      </c>
      <c r="AJ303" t="str">
        <f t="shared" si="63"/>
        <v>Greater Sydney</v>
      </c>
      <c r="AP303" s="190" t="str">
        <f>IF('HEM Drop In Tables'!AA124&lt;&gt;"",'HEM Drop In Tables'!AA124,"")</f>
        <v>Couple with 1 child</v>
      </c>
      <c r="AQ303" s="219">
        <f>IF('HEM Drop In Tables'!AB124&lt;&gt;"",'HEM Drop In Tables'!AB124,"")</f>
        <v>0</v>
      </c>
      <c r="AR303" s="219">
        <f>IF('HEM Drop In Tables'!AC124&lt;&gt;"",'HEM Drop In Tables'!AC124,"")</f>
        <v>0</v>
      </c>
      <c r="AS303" s="219">
        <f>IF('HEM Drop In Tables'!AD124&lt;&gt;"",'HEM Drop In Tables'!AD124,"")</f>
        <v>624.30922814900532</v>
      </c>
      <c r="AT303" s="219">
        <f>IF('HEM Drop In Tables'!AE124&lt;&gt;"",'HEM Drop In Tables'!AE124,"")</f>
        <v>644.68381190857497</v>
      </c>
      <c r="AU303" s="219">
        <f>IF('HEM Drop In Tables'!AF124&lt;&gt;"",'HEM Drop In Tables'!AF124,"")</f>
        <v>682.97948297772518</v>
      </c>
      <c r="AV303" s="219">
        <f>IF('HEM Drop In Tables'!AG124&lt;&gt;"",'HEM Drop In Tables'!AG124,"")</f>
        <v>740.15872398594195</v>
      </c>
      <c r="AW303" s="219">
        <f>IF('HEM Drop In Tables'!AH124&lt;&gt;"",'HEM Drop In Tables'!AH124,"")</f>
        <v>821.87202309704594</v>
      </c>
      <c r="AX303" s="219">
        <f>IF('HEM Drop In Tables'!AI124&lt;&gt;"",'HEM Drop In Tables'!AI124,"")</f>
        <v>892.21081673590186</v>
      </c>
      <c r="AY303" s="219">
        <f>IF('HEM Drop In Tables'!AJ124&lt;&gt;"",'HEM Drop In Tables'!AJ124,"")</f>
        <v>981.07175913346975</v>
      </c>
      <c r="AZ303" s="219">
        <f>IF('HEM Drop In Tables'!AK124&lt;&gt;"",'HEM Drop In Tables'!AK124,"")</f>
        <v>1026.2508032691012</v>
      </c>
      <c r="BA303" s="219">
        <f>IF('HEM Drop In Tables'!AL124&lt;&gt;"",'HEM Drop In Tables'!AL124,"")</f>
        <v>1070.801732779755</v>
      </c>
      <c r="BB303" s="219">
        <f>IF('HEM Drop In Tables'!AM124&lt;&gt;"",'HEM Drop In Tables'!AM124,"")</f>
        <v>1193.0201936372898</v>
      </c>
      <c r="BC303" s="219">
        <f>IF('HEM Drop In Tables'!AN124&lt;&gt;"",'HEM Drop In Tables'!AN124,"")</f>
        <v>1307.2279177849061</v>
      </c>
      <c r="BD303" s="219">
        <f>IF('HEM Drop In Tables'!AO124&lt;&gt;"",'HEM Drop In Tables'!AO124,"")</f>
        <v>1373.0555735412925</v>
      </c>
    </row>
    <row r="304" spans="28:72" hidden="1" x14ac:dyDescent="0.2">
      <c r="AB304" s="190">
        <v>2097</v>
      </c>
      <c r="AC304" s="190">
        <v>2097</v>
      </c>
      <c r="AD304" s="190" t="s">
        <v>239</v>
      </c>
      <c r="AE304" s="190" t="s">
        <v>194</v>
      </c>
      <c r="AF304" s="190">
        <v>1</v>
      </c>
      <c r="AG304" s="190">
        <v>100</v>
      </c>
      <c r="AI304">
        <f t="shared" si="62"/>
        <v>2097</v>
      </c>
      <c r="AJ304" t="str">
        <f t="shared" si="63"/>
        <v>Greater Sydney</v>
      </c>
      <c r="AP304" s="190" t="str">
        <f>IF('HEM Drop In Tables'!AA125&lt;&gt;"",'HEM Drop In Tables'!AA125,"")</f>
        <v>Couple with 2 children</v>
      </c>
      <c r="AQ304" s="219">
        <f>IF('HEM Drop In Tables'!AB125&lt;&gt;"",'HEM Drop In Tables'!AB125,"")</f>
        <v>0</v>
      </c>
      <c r="AR304" s="219">
        <f>IF('HEM Drop In Tables'!AC125&lt;&gt;"",'HEM Drop In Tables'!AC125,"")</f>
        <v>0</v>
      </c>
      <c r="AS304" s="219">
        <f>IF('HEM Drop In Tables'!AD125&lt;&gt;"",'HEM Drop In Tables'!AD125,"")</f>
        <v>696.03684963138244</v>
      </c>
      <c r="AT304" s="219">
        <f>IF('HEM Drop In Tables'!AE125&lt;&gt;"",'HEM Drop In Tables'!AE125,"")</f>
        <v>716.46293564125858</v>
      </c>
      <c r="AU304" s="219">
        <f>IF('HEM Drop In Tables'!AF125&lt;&gt;"",'HEM Drop In Tables'!AF125,"")</f>
        <v>754.85540933765913</v>
      </c>
      <c r="AV304" s="219">
        <f>IF('HEM Drop In Tables'!AG125&lt;&gt;"",'HEM Drop In Tables'!AG125,"")</f>
        <v>812.17921410123836</v>
      </c>
      <c r="AW304" s="219">
        <f>IF('HEM Drop In Tables'!AH125&lt;&gt;"",'HEM Drop In Tables'!AH125,"")</f>
        <v>894.0990655931837</v>
      </c>
      <c r="AX304" s="219">
        <f>IF('HEM Drop In Tables'!AI125&lt;&gt;"",'HEM Drop In Tables'!AI125,"")</f>
        <v>964.61565948548264</v>
      </c>
      <c r="AY304" s="219">
        <f>IF('HEM Drop In Tables'!AJ125&lt;&gt;"",'HEM Drop In Tables'!AJ125,"")</f>
        <v>1053.7012404028603</v>
      </c>
      <c r="AZ304" s="219">
        <f>IF('HEM Drop In Tables'!AK125&lt;&gt;"",'HEM Drop In Tables'!AK125,"")</f>
        <v>1098.9944867458662</v>
      </c>
      <c r="BA304" s="219">
        <f>IF('HEM Drop In Tables'!AL125&lt;&gt;"",'HEM Drop In Tables'!AL125,"")</f>
        <v>1143.6580121902807</v>
      </c>
      <c r="BB304" s="219">
        <f>IF('HEM Drop In Tables'!AM125&lt;&gt;"",'HEM Drop In Tables'!AM125,"")</f>
        <v>1266.1854131389332</v>
      </c>
      <c r="BC304" s="219">
        <f>IF('HEM Drop In Tables'!AN125&lt;&gt;"",'HEM Drop In Tables'!AN125,"")</f>
        <v>1380.6817539035444</v>
      </c>
      <c r="BD304" s="219">
        <f>IF('HEM Drop In Tables'!AO125&lt;&gt;"",'HEM Drop In Tables'!AO125,"")</f>
        <v>1446.6758809754929</v>
      </c>
    </row>
    <row r="305" spans="28:56" hidden="1" x14ac:dyDescent="0.2">
      <c r="AB305" s="190">
        <v>2099</v>
      </c>
      <c r="AC305" s="190">
        <v>2099</v>
      </c>
      <c r="AD305" s="190" t="s">
        <v>239</v>
      </c>
      <c r="AE305" s="190" t="s">
        <v>194</v>
      </c>
      <c r="AF305" s="190">
        <v>1</v>
      </c>
      <c r="AG305" s="190">
        <v>100</v>
      </c>
      <c r="AI305">
        <f t="shared" si="62"/>
        <v>2099</v>
      </c>
      <c r="AJ305" t="str">
        <f t="shared" si="63"/>
        <v>Greater Sydney</v>
      </c>
      <c r="AP305" s="190" t="str">
        <f>IF('HEM Drop In Tables'!AA126&lt;&gt;"",'HEM Drop In Tables'!AA126,"")</f>
        <v>Couple with 3 children</v>
      </c>
      <c r="AQ305" s="219">
        <f>IF('HEM Drop In Tables'!AB126&lt;&gt;"",'HEM Drop In Tables'!AB126,"")</f>
        <v>0</v>
      </c>
      <c r="AR305" s="219">
        <f>IF('HEM Drop In Tables'!AC126&lt;&gt;"",'HEM Drop In Tables'!AC126,"")</f>
        <v>0</v>
      </c>
      <c r="AS305" s="219">
        <f>IF('HEM Drop In Tables'!AD126&lt;&gt;"",'HEM Drop In Tables'!AD126,"")</f>
        <v>0</v>
      </c>
      <c r="AT305" s="219">
        <f>IF('HEM Drop In Tables'!AE126&lt;&gt;"",'HEM Drop In Tables'!AE126,"")</f>
        <v>798.28852165112471</v>
      </c>
      <c r="AU305" s="219">
        <f>IF('HEM Drop In Tables'!AF126&lt;&gt;"",'HEM Drop In Tables'!AF126,"")</f>
        <v>837.06150116000936</v>
      </c>
      <c r="AV305" s="219">
        <f>IF('HEM Drop In Tables'!AG126&lt;&gt;"",'HEM Drop In Tables'!AG126,"")</f>
        <v>894.95347175585562</v>
      </c>
      <c r="AW305" s="219">
        <f>IF('HEM Drop In Tables'!AH126&lt;&gt;"",'HEM Drop In Tables'!AH126,"")</f>
        <v>977.68528658328842</v>
      </c>
      <c r="AX305" s="219">
        <f>IF('HEM Drop In Tables'!AI126&lt;&gt;"",'HEM Drop In Tables'!AI126,"")</f>
        <v>1048.9008371017808</v>
      </c>
      <c r="AY305" s="219">
        <f>IF('HEM Drop In Tables'!AJ126&lt;&gt;"",'HEM Drop In Tables'!AJ126,"")</f>
        <v>1138.8693870416248</v>
      </c>
      <c r="AZ305" s="219">
        <f>IF('HEM Drop In Tables'!AK126&lt;&gt;"",'HEM Drop In Tables'!AK126,"")</f>
        <v>1184.6115655385097</v>
      </c>
      <c r="BA305" s="219">
        <f>IF('HEM Drop In Tables'!AL126&lt;&gt;"",'HEM Drop In Tables'!AL126,"")</f>
        <v>1229.7177628164413</v>
      </c>
      <c r="BB305" s="219">
        <f>IF('HEM Drop In Tables'!AM126&lt;&gt;"",'HEM Drop In Tables'!AM126,"")</f>
        <v>1353.4596535843143</v>
      </c>
      <c r="BC305" s="219">
        <f>IF('HEM Drop In Tables'!AN126&lt;&gt;"",'HEM Drop In Tables'!AN126,"")</f>
        <v>1469.0909203282506</v>
      </c>
      <c r="BD305" s="219">
        <f>IF('HEM Drop In Tables'!AO126&lt;&gt;"",'HEM Drop In Tables'!AO126,"")</f>
        <v>1535.7390851411349</v>
      </c>
    </row>
    <row r="306" spans="28:56" hidden="1" x14ac:dyDescent="0.2">
      <c r="AB306" s="190">
        <v>2100</v>
      </c>
      <c r="AC306" s="190">
        <v>2100</v>
      </c>
      <c r="AD306" s="190" t="s">
        <v>239</v>
      </c>
      <c r="AE306" s="190" t="s">
        <v>194</v>
      </c>
      <c r="AF306" s="190">
        <v>1</v>
      </c>
      <c r="AG306" s="190">
        <v>100</v>
      </c>
      <c r="AI306">
        <f t="shared" si="62"/>
        <v>2100</v>
      </c>
      <c r="AJ306" t="str">
        <f t="shared" si="63"/>
        <v>Greater Sydney</v>
      </c>
      <c r="AP306" s="190" t="str">
        <f>IF('HEM Drop In Tables'!AA127&lt;&gt;"",'HEM Drop In Tables'!AA127,"")</f>
        <v/>
      </c>
      <c r="AQ306" s="219" t="str">
        <f>IF('HEM Drop In Tables'!AB127&lt;&gt;"",'HEM Drop In Tables'!AB127,"")</f>
        <v/>
      </c>
      <c r="AR306" s="219" t="str">
        <f>IF('HEM Drop In Tables'!AC127&lt;&gt;"",'HEM Drop In Tables'!AC127,"")</f>
        <v/>
      </c>
      <c r="AS306" s="219" t="str">
        <f>IF('HEM Drop In Tables'!AD127&lt;&gt;"",'HEM Drop In Tables'!AD127,"")</f>
        <v/>
      </c>
      <c r="AT306" s="219" t="str">
        <f>IF('HEM Drop In Tables'!AE127&lt;&gt;"",'HEM Drop In Tables'!AE127,"")</f>
        <v/>
      </c>
      <c r="AU306" s="219" t="str">
        <f>IF('HEM Drop In Tables'!AF127&lt;&gt;"",'HEM Drop In Tables'!AF127,"")</f>
        <v/>
      </c>
      <c r="AV306" s="219" t="str">
        <f>IF('HEM Drop In Tables'!AG127&lt;&gt;"",'HEM Drop In Tables'!AG127,"")</f>
        <v/>
      </c>
      <c r="AW306" s="219" t="str">
        <f>IF('HEM Drop In Tables'!AH127&lt;&gt;"",'HEM Drop In Tables'!AH127,"")</f>
        <v/>
      </c>
      <c r="AX306" s="219" t="str">
        <f>IF('HEM Drop In Tables'!AI127&lt;&gt;"",'HEM Drop In Tables'!AI127,"")</f>
        <v/>
      </c>
      <c r="AY306" s="219" t="str">
        <f>IF('HEM Drop In Tables'!AJ127&lt;&gt;"",'HEM Drop In Tables'!AJ127,"")</f>
        <v/>
      </c>
      <c r="AZ306" s="219" t="str">
        <f>IF('HEM Drop In Tables'!AK127&lt;&gt;"",'HEM Drop In Tables'!AK127,"")</f>
        <v/>
      </c>
      <c r="BA306" s="219" t="str">
        <f>IF('HEM Drop In Tables'!AL127&lt;&gt;"",'HEM Drop In Tables'!AL127,"")</f>
        <v/>
      </c>
      <c r="BB306" s="219" t="str">
        <f>IF('HEM Drop In Tables'!AM127&lt;&gt;"",'HEM Drop In Tables'!AM127,"")</f>
        <v/>
      </c>
      <c r="BC306" s="219" t="str">
        <f>IF('HEM Drop In Tables'!AN127&lt;&gt;"",'HEM Drop In Tables'!AN127,"")</f>
        <v/>
      </c>
      <c r="BD306" s="219" t="str">
        <f>IF('HEM Drop In Tables'!AO127&lt;&gt;"",'HEM Drop In Tables'!AO127,"")</f>
        <v/>
      </c>
    </row>
    <row r="307" spans="28:56" hidden="1" x14ac:dyDescent="0.2">
      <c r="AB307" s="190">
        <v>2101</v>
      </c>
      <c r="AC307" s="190">
        <v>2101</v>
      </c>
      <c r="AD307" s="190" t="s">
        <v>239</v>
      </c>
      <c r="AE307" s="190" t="s">
        <v>194</v>
      </c>
      <c r="AF307" s="190">
        <v>0.987954</v>
      </c>
      <c r="AG307" s="190">
        <v>98.795500000000004</v>
      </c>
      <c r="AI307">
        <f t="shared" si="62"/>
        <v>2101</v>
      </c>
      <c r="AJ307" t="str">
        <f t="shared" si="63"/>
        <v>Greater Sydney</v>
      </c>
      <c r="AP307" s="190" t="str">
        <f>IF('HEM Drop In Tables'!AA128&lt;&gt;"",'HEM Drop In Tables'!AA128,"")</f>
        <v>Single person</v>
      </c>
      <c r="AQ307" s="219">
        <f>IF('HEM Drop In Tables'!AB128&lt;&gt;"",'HEM Drop In Tables'!AB128,"")</f>
        <v>241.71739226299317</v>
      </c>
      <c r="AR307" s="219">
        <f>IF('HEM Drop In Tables'!AC128&lt;&gt;"",'HEM Drop In Tables'!AC128,"")</f>
        <v>253.89275455391837</v>
      </c>
      <c r="AS307" s="219">
        <f>IF('HEM Drop In Tables'!AD128&lt;&gt;"",'HEM Drop In Tables'!AD128,"")</f>
        <v>270.76891674832933</v>
      </c>
      <c r="AT307" s="219">
        <f>IF('HEM Drop In Tables'!AE128&lt;&gt;"",'HEM Drop In Tables'!AE128,"")</f>
        <v>290.91480488889164</v>
      </c>
      <c r="AU307" s="219">
        <f>IF('HEM Drop In Tables'!AF128&lt;&gt;"",'HEM Drop In Tables'!AF128,"")</f>
        <v>328.78062412382479</v>
      </c>
      <c r="AV307" s="219">
        <f>IF('HEM Drop In Tables'!AG128&lt;&gt;"",'HEM Drop In Tables'!AG128,"")</f>
        <v>385.31806278934062</v>
      </c>
      <c r="AW307" s="219">
        <f>IF('HEM Drop In Tables'!AH128&lt;&gt;"",'HEM Drop In Tables'!AH128,"")</f>
        <v>466.11416654853616</v>
      </c>
      <c r="AX307" s="219">
        <f>IF('HEM Drop In Tables'!AI128&lt;&gt;"",'HEM Drop In Tables'!AI128,"")</f>
        <v>535.6634385882619</v>
      </c>
      <c r="AY307" s="219">
        <f>IF('HEM Drop In Tables'!AJ128&lt;&gt;"",'HEM Drop In Tables'!AJ128,"")</f>
        <v>623.52697481496489</v>
      </c>
      <c r="AZ307" s="219">
        <f>IF('HEM Drop In Tables'!AK128&lt;&gt;"",'HEM Drop In Tables'!AK128,"")</f>
        <v>668.19890432255363</v>
      </c>
      <c r="BA307" s="219">
        <f>IF('HEM Drop In Tables'!AL128&lt;&gt;"",'HEM Drop In Tables'!AL128,"")</f>
        <v>712.24975122152762</v>
      </c>
      <c r="BB307" s="219">
        <f>IF('HEM Drop In Tables'!AM128&lt;&gt;"",'HEM Drop In Tables'!AM128,"")</f>
        <v>833.09638263541933</v>
      </c>
      <c r="BC307" s="219">
        <f>IF('HEM Drop In Tables'!AN128&lt;&gt;"",'HEM Drop In Tables'!AN128,"")</f>
        <v>946.02208454589379</v>
      </c>
      <c r="BD307" s="219">
        <f>IF('HEM Drop In Tables'!AO128&lt;&gt;"",'HEM Drop In Tables'!AO128,"")</f>
        <v>1011.1109273757289</v>
      </c>
    </row>
    <row r="308" spans="28:56" hidden="1" x14ac:dyDescent="0.2">
      <c r="AB308" s="190">
        <v>2102</v>
      </c>
      <c r="AC308" s="190">
        <v>2102</v>
      </c>
      <c r="AD308" s="190" t="s">
        <v>239</v>
      </c>
      <c r="AE308" s="190" t="s">
        <v>194</v>
      </c>
      <c r="AF308" s="190">
        <v>1</v>
      </c>
      <c r="AG308" s="190">
        <v>100</v>
      </c>
      <c r="AI308">
        <f t="shared" si="62"/>
        <v>2102</v>
      </c>
      <c r="AJ308" t="str">
        <f t="shared" si="63"/>
        <v>Greater Sydney</v>
      </c>
      <c r="AP308" s="190" t="str">
        <f>IF('HEM Drop In Tables'!AA129&lt;&gt;"",'HEM Drop In Tables'!AA129,"")</f>
        <v>Single parent with 1 child</v>
      </c>
      <c r="AQ308" s="219">
        <f>IF('HEM Drop In Tables'!AB129&lt;&gt;"",'HEM Drop In Tables'!AB129,"")</f>
        <v>0</v>
      </c>
      <c r="AR308" s="219">
        <f>IF('HEM Drop In Tables'!AC129&lt;&gt;"",'HEM Drop In Tables'!AC129,"")</f>
        <v>359.763251349982</v>
      </c>
      <c r="AS308" s="219">
        <f>IF('HEM Drop In Tables'!AD129&lt;&gt;"",'HEM Drop In Tables'!AD129,"")</f>
        <v>376.74446733822134</v>
      </c>
      <c r="AT308" s="219">
        <f>IF('HEM Drop In Tables'!AE129&lt;&gt;"",'HEM Drop In Tables'!AE129,"")</f>
        <v>397.01576600167152</v>
      </c>
      <c r="AU308" s="219">
        <f>IF('HEM Drop In Tables'!AF129&lt;&gt;"",'HEM Drop In Tables'!AF129,"")</f>
        <v>435.11730441446855</v>
      </c>
      <c r="AV308" s="219">
        <f>IF('HEM Drop In Tables'!AG129&lt;&gt;"",'HEM Drop In Tables'!AG129,"")</f>
        <v>492.00668608257513</v>
      </c>
      <c r="AW308" s="219">
        <f>IF('HEM Drop In Tables'!AH129&lt;&gt;"",'HEM Drop In Tables'!AH129,"")</f>
        <v>573.30575508951983</v>
      </c>
      <c r="AX308" s="219">
        <f>IF('HEM Drop In Tables'!AI129&lt;&gt;"",'HEM Drop In Tables'!AI129,"")</f>
        <v>643.28798872894538</v>
      </c>
      <c r="AY308" s="219">
        <f>IF('HEM Drop In Tables'!AJ129&lt;&gt;"",'HEM Drop In Tables'!AJ129,"")</f>
        <v>731.69846739753109</v>
      </c>
      <c r="AZ308" s="219">
        <f>IF('HEM Drop In Tables'!AK129&lt;&gt;"",'HEM Drop In Tables'!AK129,"")</f>
        <v>776.64848491984867</v>
      </c>
      <c r="BA308" s="219">
        <f>IF('HEM Drop In Tables'!AL129&lt;&gt;"",'HEM Drop In Tables'!AL129,"")</f>
        <v>820.9735535212717</v>
      </c>
      <c r="BB308" s="219">
        <f>IF('HEM Drop In Tables'!AM129&lt;&gt;"",'HEM Drop In Tables'!AM129,"")</f>
        <v>942.57248783174373</v>
      </c>
      <c r="BC308" s="219">
        <f>IF('HEM Drop In Tables'!AN129&lt;&gt;"",'HEM Drop In Tables'!AN129,"")</f>
        <v>1056.201220729369</v>
      </c>
      <c r="BD308" s="219">
        <f>IF('HEM Drop In Tables'!AO129&lt;&gt;"",'HEM Drop In Tables'!AO129,"")</f>
        <v>1121.6951756439446</v>
      </c>
    </row>
    <row r="309" spans="28:56" hidden="1" x14ac:dyDescent="0.2">
      <c r="AB309" s="190">
        <v>2103</v>
      </c>
      <c r="AC309" s="190">
        <v>2103</v>
      </c>
      <c r="AD309" s="190" t="s">
        <v>239</v>
      </c>
      <c r="AE309" s="190" t="s">
        <v>194</v>
      </c>
      <c r="AF309" s="190">
        <v>0.99618099999999998</v>
      </c>
      <c r="AG309" s="190">
        <v>99.618099999999998</v>
      </c>
      <c r="AI309">
        <f t="shared" si="62"/>
        <v>2103</v>
      </c>
      <c r="AJ309" t="str">
        <f t="shared" si="63"/>
        <v>Greater Sydney</v>
      </c>
      <c r="AP309" s="190" t="str">
        <f>IF('HEM Drop In Tables'!AA130&lt;&gt;"",'HEM Drop In Tables'!AA130,"")</f>
        <v>Single parent with 2 children</v>
      </c>
      <c r="AQ309" s="219">
        <f>IF('HEM Drop In Tables'!AB130&lt;&gt;"",'HEM Drop In Tables'!AB130,"")</f>
        <v>0</v>
      </c>
      <c r="AR309" s="219">
        <f>IF('HEM Drop In Tables'!AC130&lt;&gt;"",'HEM Drop In Tables'!AC130,"")</f>
        <v>468.17907713569025</v>
      </c>
      <c r="AS309" s="219">
        <f>IF('HEM Drop In Tables'!AD130&lt;&gt;"",'HEM Drop In Tables'!AD130,"")</f>
        <v>485.14491158411704</v>
      </c>
      <c r="AT309" s="219">
        <f>IF('HEM Drop In Tables'!AE130&lt;&gt;"",'HEM Drop In Tables'!AE130,"")</f>
        <v>505.39785404720845</v>
      </c>
      <c r="AU309" s="219">
        <f>IF('HEM Drop In Tables'!AF130&lt;&gt;"",'HEM Drop In Tables'!AF130,"")</f>
        <v>543.4648996968217</v>
      </c>
      <c r="AV309" s="219">
        <f>IF('HEM Drop In Tables'!AG130&lt;&gt;"",'HEM Drop In Tables'!AG130,"")</f>
        <v>600.30279409719367</v>
      </c>
      <c r="AW309" s="219">
        <f>IF('HEM Drop In Tables'!AH130&lt;&gt;"",'HEM Drop In Tables'!AH130,"")</f>
        <v>681.52820785886342</v>
      </c>
      <c r="AX309" s="219">
        <f>IF('HEM Drop In Tables'!AI130&lt;&gt;"",'HEM Drop In Tables'!AI130,"")</f>
        <v>751.44709830469355</v>
      </c>
      <c r="AY309" s="219">
        <f>IF('HEM Drop In Tables'!AJ130&lt;&gt;"",'HEM Drop In Tables'!AJ130,"")</f>
        <v>839.77753731970415</v>
      </c>
      <c r="AZ309" s="219">
        <f>IF('HEM Drop In Tables'!AK130&lt;&gt;"",'HEM Drop In Tables'!AK130,"")</f>
        <v>884.68681463011387</v>
      </c>
      <c r="BA309" s="219">
        <f>IF('HEM Drop In Tables'!AL130&lt;&gt;"",'HEM Drop In Tables'!AL130,"")</f>
        <v>928.97172731496789</v>
      </c>
      <c r="BB309" s="219">
        <f>IF('HEM Drop In Tables'!AM130&lt;&gt;"",'HEM Drop In Tables'!AM130,"")</f>
        <v>1050.4605321672148</v>
      </c>
      <c r="BC309" s="219">
        <f>IF('HEM Drop In Tables'!AN130&lt;&gt;"",'HEM Drop In Tables'!AN130,"")</f>
        <v>1163.9864079984643</v>
      </c>
      <c r="BD309" s="219">
        <f>IF('HEM Drop In Tables'!AO130&lt;&gt;"",'HEM Drop In Tables'!AO130,"")</f>
        <v>1229.4210563940712</v>
      </c>
    </row>
    <row r="310" spans="28:56" hidden="1" x14ac:dyDescent="0.2">
      <c r="AB310" s="190">
        <v>2104</v>
      </c>
      <c r="AC310" s="190">
        <v>2104</v>
      </c>
      <c r="AD310" s="190" t="s">
        <v>239</v>
      </c>
      <c r="AE310" s="190" t="s">
        <v>194</v>
      </c>
      <c r="AF310" s="190">
        <v>0.99751299999999998</v>
      </c>
      <c r="AG310" s="190">
        <v>99.751300000000001</v>
      </c>
      <c r="AI310">
        <f t="shared" si="62"/>
        <v>2104</v>
      </c>
      <c r="AJ310" t="str">
        <f t="shared" si="63"/>
        <v>Greater Sydney</v>
      </c>
      <c r="AP310" s="190" t="str">
        <f>IF('HEM Drop In Tables'!AA131&lt;&gt;"",'HEM Drop In Tables'!AA131,"")</f>
        <v>Single parent with 3 children</v>
      </c>
      <c r="AQ310" s="219">
        <f>IF('HEM Drop In Tables'!AB131&lt;&gt;"",'HEM Drop In Tables'!AB131,"")</f>
        <v>0</v>
      </c>
      <c r="AR310" s="219">
        <f>IF('HEM Drop In Tables'!AC131&lt;&gt;"",'HEM Drop In Tables'!AC131,"")</f>
        <v>0</v>
      </c>
      <c r="AS310" s="219">
        <f>IF('HEM Drop In Tables'!AD131&lt;&gt;"",'HEM Drop In Tables'!AD131,"")</f>
        <v>593.5453558300128</v>
      </c>
      <c r="AT310" s="219">
        <f>IF('HEM Drop In Tables'!AE131&lt;&gt;"",'HEM Drop In Tables'!AE131,"")</f>
        <v>613.77994209274539</v>
      </c>
      <c r="AU310" s="219">
        <f>IF('HEM Drop In Tables'!AF131&lt;&gt;"",'HEM Drop In Tables'!AF131,"")</f>
        <v>651.81249497917486</v>
      </c>
      <c r="AV310" s="219">
        <f>IF('HEM Drop In Tables'!AG131&lt;&gt;"",'HEM Drop In Tables'!AG131,"")</f>
        <v>708.59890211181221</v>
      </c>
      <c r="AW310" s="219">
        <f>IF('HEM Drop In Tables'!AH131&lt;&gt;"",'HEM Drop In Tables'!AH131,"")</f>
        <v>789.75066062820702</v>
      </c>
      <c r="AX310" s="219">
        <f>IF('HEM Drop In Tables'!AI131&lt;&gt;"",'HEM Drop In Tables'!AI131,"")</f>
        <v>859.60620788044173</v>
      </c>
      <c r="AY310" s="219">
        <f>IF('HEM Drop In Tables'!AJ131&lt;&gt;"",'HEM Drop In Tables'!AJ131,"")</f>
        <v>947.85660724187721</v>
      </c>
      <c r="AZ310" s="219">
        <f>IF('HEM Drop In Tables'!AK131&lt;&gt;"",'HEM Drop In Tables'!AK131,"")</f>
        <v>992.72514434037907</v>
      </c>
      <c r="BA310" s="219">
        <f>IF('HEM Drop In Tables'!AL131&lt;&gt;"",'HEM Drop In Tables'!AL131,"")</f>
        <v>1036.9699011086641</v>
      </c>
      <c r="BB310" s="219">
        <f>IF('HEM Drop In Tables'!AM131&lt;&gt;"",'HEM Drop In Tables'!AM131,"")</f>
        <v>1158.3485765026858</v>
      </c>
      <c r="BC310" s="219">
        <f>IF('HEM Drop In Tables'!AN131&lt;&gt;"",'HEM Drop In Tables'!AN131,"")</f>
        <v>1271.7715952675596</v>
      </c>
      <c r="BD310" s="219">
        <f>IF('HEM Drop In Tables'!AO131&lt;&gt;"",'HEM Drop In Tables'!AO131,"")</f>
        <v>1337.1469371441979</v>
      </c>
    </row>
    <row r="311" spans="28:56" hidden="1" x14ac:dyDescent="0.2">
      <c r="AB311" s="190">
        <v>2105</v>
      </c>
      <c r="AC311" s="190">
        <v>2105</v>
      </c>
      <c r="AD311" s="190" t="s">
        <v>239</v>
      </c>
      <c r="AE311" s="190" t="s">
        <v>194</v>
      </c>
      <c r="AF311" s="190">
        <v>0.95967100000000005</v>
      </c>
      <c r="AG311" s="190">
        <v>95.967100000000002</v>
      </c>
      <c r="AI311">
        <f t="shared" si="62"/>
        <v>2105</v>
      </c>
      <c r="AJ311" t="str">
        <f t="shared" si="63"/>
        <v>Greater Sydney</v>
      </c>
      <c r="AP311" s="190" t="str">
        <f>IF('HEM Drop In Tables'!AA132&lt;&gt;"",'HEM Drop In Tables'!AA132,"")</f>
        <v/>
      </c>
      <c r="AQ311" s="219" t="str">
        <f>IF('HEM Drop In Tables'!AB132&lt;&gt;"",'HEM Drop In Tables'!AB132,"")</f>
        <v/>
      </c>
      <c r="AR311" s="219" t="str">
        <f>IF('HEM Drop In Tables'!AC132&lt;&gt;"",'HEM Drop In Tables'!AC132,"")</f>
        <v/>
      </c>
      <c r="AS311" s="219" t="str">
        <f>IF('HEM Drop In Tables'!AD132&lt;&gt;"",'HEM Drop In Tables'!AD132,"")</f>
        <v/>
      </c>
      <c r="AT311" s="219" t="str">
        <f>IF('HEM Drop In Tables'!AE132&lt;&gt;"",'HEM Drop In Tables'!AE132,"")</f>
        <v/>
      </c>
      <c r="AU311" s="219" t="str">
        <f>IF('HEM Drop In Tables'!AF132&lt;&gt;"",'HEM Drop In Tables'!AF132,"")</f>
        <v/>
      </c>
      <c r="AV311" s="219" t="str">
        <f>IF('HEM Drop In Tables'!AG132&lt;&gt;"",'HEM Drop In Tables'!AG132,"")</f>
        <v/>
      </c>
      <c r="AW311" s="219" t="str">
        <f>IF('HEM Drop In Tables'!AH132&lt;&gt;"",'HEM Drop In Tables'!AH132,"")</f>
        <v/>
      </c>
      <c r="AX311" s="219" t="str">
        <f>IF('HEM Drop In Tables'!AI132&lt;&gt;"",'HEM Drop In Tables'!AI132,"")</f>
        <v/>
      </c>
      <c r="AY311" s="219" t="str">
        <f>IF('HEM Drop In Tables'!AJ132&lt;&gt;"",'HEM Drop In Tables'!AJ132,"")</f>
        <v/>
      </c>
      <c r="AZ311" s="219" t="str">
        <f>IF('HEM Drop In Tables'!AK132&lt;&gt;"",'HEM Drop In Tables'!AK132,"")</f>
        <v/>
      </c>
      <c r="BA311" s="219" t="str">
        <f>IF('HEM Drop In Tables'!AL132&lt;&gt;"",'HEM Drop In Tables'!AL132,"")</f>
        <v/>
      </c>
      <c r="BB311" s="219" t="str">
        <f>IF('HEM Drop In Tables'!AM132&lt;&gt;"",'HEM Drop In Tables'!AM132,"")</f>
        <v/>
      </c>
      <c r="BC311" s="219" t="str">
        <f>IF('HEM Drop In Tables'!AN132&lt;&gt;"",'HEM Drop In Tables'!AN132,"")</f>
        <v/>
      </c>
      <c r="BD311" s="219" t="str">
        <f>IF('HEM Drop In Tables'!AO132&lt;&gt;"",'HEM Drop In Tables'!AO132,"")</f>
        <v/>
      </c>
    </row>
    <row r="312" spans="28:56" hidden="1" x14ac:dyDescent="0.2">
      <c r="AB312" s="190">
        <v>2106</v>
      </c>
      <c r="AC312" s="190">
        <v>2106</v>
      </c>
      <c r="AD312" s="190" t="s">
        <v>239</v>
      </c>
      <c r="AE312" s="190" t="s">
        <v>194</v>
      </c>
      <c r="AF312" s="190">
        <v>0.990174</v>
      </c>
      <c r="AG312" s="190">
        <v>99.017399999999995</v>
      </c>
      <c r="AI312">
        <f t="shared" si="62"/>
        <v>2106</v>
      </c>
      <c r="AJ312" t="str">
        <f t="shared" si="63"/>
        <v>Greater Sydney</v>
      </c>
      <c r="AP312" s="190" t="str">
        <f>IF('HEM Drop In Tables'!AA133&lt;&gt;"",'HEM Drop In Tables'!AA133,"")</f>
        <v/>
      </c>
      <c r="AQ312" s="219" t="str">
        <f>IF('HEM Drop In Tables'!AB133&lt;&gt;"",'HEM Drop In Tables'!AB133,"")</f>
        <v/>
      </c>
      <c r="AR312" s="219" t="str">
        <f>IF('HEM Drop In Tables'!AC133&lt;&gt;"",'HEM Drop In Tables'!AC133,"")</f>
        <v/>
      </c>
      <c r="AS312" s="219" t="str">
        <f>IF('HEM Drop In Tables'!AD133&lt;&gt;"",'HEM Drop In Tables'!AD133,"")</f>
        <v/>
      </c>
      <c r="AT312" s="219" t="str">
        <f>IF('HEM Drop In Tables'!AE133&lt;&gt;"",'HEM Drop In Tables'!AE133,"")</f>
        <v/>
      </c>
      <c r="AU312" s="219" t="str">
        <f>IF('HEM Drop In Tables'!AF133&lt;&gt;"",'HEM Drop In Tables'!AF133,"")</f>
        <v/>
      </c>
      <c r="AV312" s="219" t="str">
        <f>IF('HEM Drop In Tables'!AG133&lt;&gt;"",'HEM Drop In Tables'!AG133,"")</f>
        <v/>
      </c>
      <c r="AW312" s="219" t="str">
        <f>IF('HEM Drop In Tables'!AH133&lt;&gt;"",'HEM Drop In Tables'!AH133,"")</f>
        <v/>
      </c>
      <c r="AX312" s="219" t="str">
        <f>IF('HEM Drop In Tables'!AI133&lt;&gt;"",'HEM Drop In Tables'!AI133,"")</f>
        <v/>
      </c>
      <c r="AY312" s="219" t="str">
        <f>IF('HEM Drop In Tables'!AJ133&lt;&gt;"",'HEM Drop In Tables'!AJ133,"")</f>
        <v/>
      </c>
      <c r="AZ312" s="219" t="str">
        <f>IF('HEM Drop In Tables'!AK133&lt;&gt;"",'HEM Drop In Tables'!AK133,"")</f>
        <v/>
      </c>
      <c r="BA312" s="219" t="str">
        <f>IF('HEM Drop In Tables'!AL133&lt;&gt;"",'HEM Drop In Tables'!AL133,"")</f>
        <v/>
      </c>
      <c r="BB312" s="219" t="str">
        <f>IF('HEM Drop In Tables'!AM133&lt;&gt;"",'HEM Drop In Tables'!AM133,"")</f>
        <v/>
      </c>
      <c r="BC312" s="219" t="str">
        <f>IF('HEM Drop In Tables'!AN133&lt;&gt;"",'HEM Drop In Tables'!AN133,"")</f>
        <v/>
      </c>
      <c r="BD312" s="219" t="str">
        <f>IF('HEM Drop In Tables'!AO133&lt;&gt;"",'HEM Drop In Tables'!AO133,"")</f>
        <v/>
      </c>
    </row>
    <row r="313" spans="28:56" ht="28.5" hidden="1" x14ac:dyDescent="0.45">
      <c r="AB313" s="190">
        <v>2107</v>
      </c>
      <c r="AC313" s="190">
        <v>2107</v>
      </c>
      <c r="AD313" s="190" t="s">
        <v>239</v>
      </c>
      <c r="AE313" s="190" t="s">
        <v>194</v>
      </c>
      <c r="AF313" s="190">
        <v>0.992537</v>
      </c>
      <c r="AG313" s="190">
        <v>99.253699999999995</v>
      </c>
      <c r="AI313">
        <f t="shared" si="62"/>
        <v>2107</v>
      </c>
      <c r="AJ313" t="str">
        <f t="shared" si="63"/>
        <v>Greater Sydney</v>
      </c>
      <c r="AP313" s="216" t="str">
        <f>IF('HEM Drop In Tables'!AA134&lt;&gt;"",'HEM Drop In Tables'!AA134,"")</f>
        <v>Balance of WA</v>
      </c>
      <c r="AQ313" s="219"/>
      <c r="AR313" s="219"/>
      <c r="AS313" s="219"/>
      <c r="AT313" s="219"/>
      <c r="AU313" s="219"/>
      <c r="AV313" s="219"/>
      <c r="AW313" s="219"/>
      <c r="AX313" s="219"/>
      <c r="AY313" s="219"/>
      <c r="AZ313" s="219"/>
      <c r="BA313" s="219"/>
      <c r="BB313" s="219"/>
      <c r="BC313" s="219"/>
      <c r="BD313" s="219"/>
    </row>
    <row r="314" spans="28:56" x14ac:dyDescent="0.2">
      <c r="AB314" s="190">
        <v>2108</v>
      </c>
      <c r="AC314" s="190">
        <v>2108</v>
      </c>
      <c r="AD314" s="190" t="s">
        <v>239</v>
      </c>
      <c r="AE314" s="190" t="s">
        <v>194</v>
      </c>
      <c r="AF314" s="190">
        <v>0.98879700000000004</v>
      </c>
      <c r="AG314" s="190">
        <v>98.8797</v>
      </c>
      <c r="AI314">
        <f t="shared" si="62"/>
        <v>2108</v>
      </c>
      <c r="AJ314" t="str">
        <f t="shared" si="63"/>
        <v>Greater Sydney</v>
      </c>
      <c r="AP314" s="190" t="str">
        <f>IF('HEM Drop In Tables'!AA135&lt;&gt;"",'HEM Drop In Tables'!AA135,"")</f>
        <v>Couple</v>
      </c>
      <c r="AQ314" s="219">
        <f>IF('HEM Drop In Tables'!AB135&lt;&gt;"",'HEM Drop In Tables'!AB135,"")</f>
        <v>0</v>
      </c>
      <c r="AR314" s="219">
        <f>IF('HEM Drop In Tables'!AC135&lt;&gt;"",'HEM Drop In Tables'!AC135,"")</f>
        <v>571.13702783569443</v>
      </c>
      <c r="AS314" s="219">
        <f>IF('HEM Drop In Tables'!AD135&lt;&gt;"",'HEM Drop In Tables'!AD135,"")</f>
        <v>588.11227257274345</v>
      </c>
      <c r="AT314" s="219">
        <f>IF('HEM Drop In Tables'!AE135&lt;&gt;"",'HEM Drop In Tables'!AE135,"")</f>
        <v>608.37643757436285</v>
      </c>
      <c r="AU314" s="219">
        <f>IF('HEM Drop In Tables'!AF135&lt;&gt;"",'HEM Drop In Tables'!AF135,"")</f>
        <v>646.46456769523036</v>
      </c>
      <c r="AV314" s="219">
        <f>IF('HEM Drop In Tables'!AG135&lt;&gt;"",'HEM Drop In Tables'!AG135,"")</f>
        <v>703.333929451573</v>
      </c>
      <c r="AW314" s="219">
        <f>IF('HEM Drop In Tables'!AH135&lt;&gt;"",'HEM Drop In Tables'!AH135,"")</f>
        <v>784.60438854678591</v>
      </c>
      <c r="AX314" s="219">
        <f>IF('HEM Drop In Tables'!AI135&lt;&gt;"",'HEM Drop In Tables'!AI135,"")</f>
        <v>854.56202237241337</v>
      </c>
      <c r="AY314" s="219">
        <f>IF('HEM Drop In Tables'!AJ135&lt;&gt;"",'HEM Drop In Tables'!AJ135,"")</f>
        <v>942.94138855691062</v>
      </c>
      <c r="AZ314" s="219">
        <f>IF('HEM Drop In Tables'!AK135&lt;&gt;"",'HEM Drop In Tables'!AK135,"")</f>
        <v>987.87558774269155</v>
      </c>
      <c r="BA314" s="219">
        <f>IF('HEM Drop In Tables'!AL135&lt;&gt;"",'HEM Drop In Tables'!AL135,"")</f>
        <v>1032.1850579330173</v>
      </c>
      <c r="BB314" s="219">
        <f>IF('HEM Drop In Tables'!AM135&lt;&gt;"",'HEM Drop In Tables'!AM135,"")</f>
        <v>1153.7412004277919</v>
      </c>
      <c r="BC314" s="219">
        <f>IF('HEM Drop In Tables'!AN135&lt;&gt;"",'HEM Drop In Tables'!AN135,"")</f>
        <v>1267.3299095037207</v>
      </c>
      <c r="BD314" s="219">
        <f>IF('HEM Drop In Tables'!AO135&lt;&gt;"",'HEM Drop In Tables'!AO135,"")</f>
        <v>1332.8008532710799</v>
      </c>
    </row>
    <row r="315" spans="28:56" x14ac:dyDescent="0.2">
      <c r="AB315" s="190">
        <v>2109</v>
      </c>
      <c r="AC315" s="190">
        <v>2109</v>
      </c>
      <c r="AD315" s="190" t="s">
        <v>239</v>
      </c>
      <c r="AE315" s="190" t="s">
        <v>194</v>
      </c>
      <c r="AF315" s="190">
        <v>1</v>
      </c>
      <c r="AG315" s="190">
        <v>100</v>
      </c>
      <c r="AI315">
        <f t="shared" si="62"/>
        <v>2109</v>
      </c>
      <c r="AJ315" t="str">
        <f t="shared" si="63"/>
        <v>Greater Sydney</v>
      </c>
      <c r="AP315" s="190" t="str">
        <f>IF('HEM Drop In Tables'!AA136&lt;&gt;"",'HEM Drop In Tables'!AA136,"")</f>
        <v>Couple with 1 child</v>
      </c>
      <c r="AQ315" s="219">
        <f>IF('HEM Drop In Tables'!AB136&lt;&gt;"",'HEM Drop In Tables'!AB136,"")</f>
        <v>0</v>
      </c>
      <c r="AR315" s="219">
        <f>IF('HEM Drop In Tables'!AC136&lt;&gt;"",'HEM Drop In Tables'!AC136,"")</f>
        <v>0</v>
      </c>
      <c r="AS315" s="219">
        <f>IF('HEM Drop In Tables'!AD136&lt;&gt;"",'HEM Drop In Tables'!AD136,"")</f>
        <v>679.23757093523614</v>
      </c>
      <c r="AT315" s="219">
        <f>IF('HEM Drop In Tables'!AE136&lt;&gt;"",'HEM Drop In Tables'!AE136,"")</f>
        <v>699.61215469480567</v>
      </c>
      <c r="AU315" s="219">
        <f>IF('HEM Drop In Tables'!AF136&lt;&gt;"",'HEM Drop In Tables'!AF136,"")</f>
        <v>737.90782576395588</v>
      </c>
      <c r="AV315" s="219">
        <f>IF('HEM Drop In Tables'!AG136&lt;&gt;"",'HEM Drop In Tables'!AG136,"")</f>
        <v>795.08710376796887</v>
      </c>
      <c r="AW315" s="219">
        <f>IF('HEM Drop In Tables'!AH136&lt;&gt;"",'HEM Drop In Tables'!AH136,"")</f>
        <v>876.80040287907275</v>
      </c>
      <c r="AX315" s="219">
        <f>IF('HEM Drop In Tables'!AI136&lt;&gt;"",'HEM Drop In Tables'!AI136,"")</f>
        <v>947.13919651792867</v>
      </c>
      <c r="AY315" s="219">
        <f>IF('HEM Drop In Tables'!AJ136&lt;&gt;"",'HEM Drop In Tables'!AJ136,"")</f>
        <v>1036.0001574133946</v>
      </c>
      <c r="AZ315" s="219">
        <f>IF('HEM Drop In Tables'!AK136&lt;&gt;"",'HEM Drop In Tables'!AK136,"")</f>
        <v>1081.1792015490259</v>
      </c>
      <c r="BA315" s="219">
        <f>IF('HEM Drop In Tables'!AL136&lt;&gt;"",'HEM Drop In Tables'!AL136,"")</f>
        <v>1125.7300940638838</v>
      </c>
      <c r="BB315" s="219">
        <f>IF('HEM Drop In Tables'!AM136&lt;&gt;"",'HEM Drop In Tables'!AM136,"")</f>
        <v>1247.9485919172148</v>
      </c>
      <c r="BC315" s="219">
        <f>IF('HEM Drop In Tables'!AN136&lt;&gt;"",'HEM Drop In Tables'!AN136,"")</f>
        <v>1362.1562420732389</v>
      </c>
      <c r="BD315" s="219">
        <f>IF('HEM Drop In Tables'!AO136&lt;&gt;"",'HEM Drop In Tables'!AO136,"")</f>
        <v>1427.9839348254213</v>
      </c>
    </row>
    <row r="316" spans="28:56" x14ac:dyDescent="0.2">
      <c r="AB316" s="190">
        <v>2110</v>
      </c>
      <c r="AC316" s="190">
        <v>2110</v>
      </c>
      <c r="AD316" s="190" t="s">
        <v>239</v>
      </c>
      <c r="AE316" s="190" t="s">
        <v>194</v>
      </c>
      <c r="AF316" s="190">
        <v>0.96914400000000001</v>
      </c>
      <c r="AG316" s="190">
        <v>96.914400000000001</v>
      </c>
      <c r="AI316">
        <f t="shared" si="62"/>
        <v>2110</v>
      </c>
      <c r="AJ316" t="str">
        <f t="shared" si="63"/>
        <v>Greater Sydney</v>
      </c>
      <c r="AP316" s="190" t="str">
        <f>IF('HEM Drop In Tables'!AA137&lt;&gt;"",'HEM Drop In Tables'!AA137,"")</f>
        <v>Couple with 2 children</v>
      </c>
      <c r="AQ316" s="219">
        <f>IF('HEM Drop In Tables'!AB137&lt;&gt;"",'HEM Drop In Tables'!AB137,"")</f>
        <v>0</v>
      </c>
      <c r="AR316" s="219">
        <f>IF('HEM Drop In Tables'!AC137&lt;&gt;"",'HEM Drop In Tables'!AC137,"")</f>
        <v>0</v>
      </c>
      <c r="AS316" s="219">
        <f>IF('HEM Drop In Tables'!AD137&lt;&gt;"",'HEM Drop In Tables'!AD137,"")</f>
        <v>751.10403860423889</v>
      </c>
      <c r="AT316" s="219">
        <f>IF('HEM Drop In Tables'!AE137&lt;&gt;"",'HEM Drop In Tables'!AE137,"")</f>
        <v>771.53012461411492</v>
      </c>
      <c r="AU316" s="219">
        <f>IF('HEM Drop In Tables'!AF137&lt;&gt;"",'HEM Drop In Tables'!AF137,"")</f>
        <v>809.92264467215671</v>
      </c>
      <c r="AV316" s="219">
        <f>IF('HEM Drop In Tables'!AG137&lt;&gt;"",'HEM Drop In Tables'!AG137,"")</f>
        <v>867.24636598478185</v>
      </c>
      <c r="AW316" s="219">
        <f>IF('HEM Drop In Tables'!AH137&lt;&gt;"",'HEM Drop In Tables'!AH137,"")</f>
        <v>949.16621747672718</v>
      </c>
      <c r="AX316" s="219">
        <f>IF('HEM Drop In Tables'!AI137&lt;&gt;"",'HEM Drop In Tables'!AI137,"")</f>
        <v>1019.682811369026</v>
      </c>
      <c r="AY316" s="219">
        <f>IF('HEM Drop In Tables'!AJ137&lt;&gt;"",'HEM Drop In Tables'!AJ137,"")</f>
        <v>1108.7683922864037</v>
      </c>
      <c r="AZ316" s="219">
        <f>IF('HEM Drop In Tables'!AK137&lt;&gt;"",'HEM Drop In Tables'!AK137,"")</f>
        <v>1154.0616386294098</v>
      </c>
      <c r="BA316" s="219">
        <f>IF('HEM Drop In Tables'!AL137&lt;&gt;"",'HEM Drop In Tables'!AL137,"")</f>
        <v>1198.7251455291678</v>
      </c>
      <c r="BB316" s="219">
        <f>IF('HEM Drop In Tables'!AM137&lt;&gt;"",'HEM Drop In Tables'!AM137,"")</f>
        <v>1321.2525835671331</v>
      </c>
      <c r="BC316" s="219">
        <f>IF('HEM Drop In Tables'!AN137&lt;&gt;"",'HEM Drop In Tables'!AN137,"")</f>
        <v>1435.74899851037</v>
      </c>
      <c r="BD316" s="219">
        <f>IF('HEM Drop In Tables'!AO137&lt;&gt;"",'HEM Drop In Tables'!AO137,"")</f>
        <v>1501.7430143143797</v>
      </c>
    </row>
    <row r="317" spans="28:56" x14ac:dyDescent="0.2">
      <c r="AB317" s="190">
        <v>2111</v>
      </c>
      <c r="AC317" s="190">
        <v>2111</v>
      </c>
      <c r="AD317" s="190" t="s">
        <v>239</v>
      </c>
      <c r="AE317" s="190" t="s">
        <v>194</v>
      </c>
      <c r="AF317" s="190">
        <v>0.98894300000000002</v>
      </c>
      <c r="AG317" s="190">
        <v>98.894300000000001</v>
      </c>
      <c r="AI317">
        <f t="shared" si="62"/>
        <v>2111</v>
      </c>
      <c r="AJ317" t="str">
        <f t="shared" si="63"/>
        <v>Greater Sydney</v>
      </c>
      <c r="AP317" s="190" t="str">
        <f>IF('HEM Drop In Tables'!AA138&lt;&gt;"",'HEM Drop In Tables'!AA138,"")</f>
        <v>Couple with 3 children</v>
      </c>
      <c r="AQ317" s="219">
        <f>IF('HEM Drop In Tables'!AB138&lt;&gt;"",'HEM Drop In Tables'!AB138,"")</f>
        <v>0</v>
      </c>
      <c r="AR317" s="219">
        <f>IF('HEM Drop In Tables'!AC138&lt;&gt;"",'HEM Drop In Tables'!AC138,"")</f>
        <v>0</v>
      </c>
      <c r="AS317" s="219">
        <f>IF('HEM Drop In Tables'!AD138&lt;&gt;"",'HEM Drop In Tables'!AD138,"")</f>
        <v>0</v>
      </c>
      <c r="AT317" s="219">
        <f>IF('HEM Drop In Tables'!AE138&lt;&gt;"",'HEM Drop In Tables'!AE138,"")</f>
        <v>853.90155642431034</v>
      </c>
      <c r="AU317" s="219">
        <f>IF('HEM Drop In Tables'!AF138&lt;&gt;"",'HEM Drop In Tables'!AF138,"")</f>
        <v>892.6745359331951</v>
      </c>
      <c r="AV317" s="219">
        <f>IF('HEM Drop In Tables'!AG138&lt;&gt;"",'HEM Drop In Tables'!AG138,"")</f>
        <v>950.56652525750656</v>
      </c>
      <c r="AW317" s="219">
        <f>IF('HEM Drop In Tables'!AH138&lt;&gt;"",'HEM Drop In Tables'!AH138,"")</f>
        <v>1033.2983400849394</v>
      </c>
      <c r="AX317" s="219">
        <f>IF('HEM Drop In Tables'!AI138&lt;&gt;"",'HEM Drop In Tables'!AI138,"")</f>
        <v>1104.5138718749665</v>
      </c>
      <c r="AY317" s="219">
        <f>IF('HEM Drop In Tables'!AJ138&lt;&gt;"",'HEM Drop In Tables'!AJ138,"")</f>
        <v>1194.4824405432755</v>
      </c>
      <c r="AZ317" s="219">
        <f>IF('HEM Drop In Tables'!AK138&lt;&gt;"",'HEM Drop In Tables'!AK138,"")</f>
        <v>1240.2246190401604</v>
      </c>
      <c r="BA317" s="219">
        <f>IF('HEM Drop In Tables'!AL138&lt;&gt;"",'HEM Drop In Tables'!AL138,"")</f>
        <v>1285.330816318092</v>
      </c>
      <c r="BB317" s="219">
        <f>IF('HEM Drop In Tables'!AM138&lt;&gt;"",'HEM Drop In Tables'!AM138,"")</f>
        <v>1409.0727070859652</v>
      </c>
      <c r="BC317" s="219">
        <f>IF('HEM Drop In Tables'!AN138&lt;&gt;"",'HEM Drop In Tables'!AN138,"")</f>
        <v>1524.703898916041</v>
      </c>
      <c r="BD317" s="219">
        <f>IF('HEM Drop In Tables'!AO138&lt;&gt;"",'HEM Drop In Tables'!AO138,"")</f>
        <v>1591.3521011858554</v>
      </c>
    </row>
    <row r="318" spans="28:56" x14ac:dyDescent="0.2">
      <c r="AB318" s="190">
        <v>2112</v>
      </c>
      <c r="AC318" s="190">
        <v>2112</v>
      </c>
      <c r="AD318" s="190" t="s">
        <v>239</v>
      </c>
      <c r="AE318" s="190" t="s">
        <v>194</v>
      </c>
      <c r="AF318" s="190">
        <v>0.99884600000000001</v>
      </c>
      <c r="AG318" s="190">
        <v>99.884600000000006</v>
      </c>
      <c r="AI318">
        <f t="shared" si="62"/>
        <v>2112</v>
      </c>
      <c r="AJ318" t="str">
        <f t="shared" si="63"/>
        <v>Greater Sydney</v>
      </c>
      <c r="AP318" s="190" t="str">
        <f>IF('HEM Drop In Tables'!AA139&lt;&gt;"",'HEM Drop In Tables'!AA139,"")</f>
        <v/>
      </c>
      <c r="AQ318" s="219" t="str">
        <f>IF('HEM Drop In Tables'!AB139&lt;&gt;"",'HEM Drop In Tables'!AB139,"")</f>
        <v/>
      </c>
      <c r="AR318" s="219" t="str">
        <f>IF('HEM Drop In Tables'!AC139&lt;&gt;"",'HEM Drop In Tables'!AC139,"")</f>
        <v/>
      </c>
      <c r="AS318" s="219" t="str">
        <f>IF('HEM Drop In Tables'!AD139&lt;&gt;"",'HEM Drop In Tables'!AD139,"")</f>
        <v/>
      </c>
      <c r="AT318" s="219" t="str">
        <f>IF('HEM Drop In Tables'!AE139&lt;&gt;"",'HEM Drop In Tables'!AE139,"")</f>
        <v/>
      </c>
      <c r="AU318" s="219" t="str">
        <f>IF('HEM Drop In Tables'!AF139&lt;&gt;"",'HEM Drop In Tables'!AF139,"")</f>
        <v/>
      </c>
      <c r="AV318" s="219" t="str">
        <f>IF('HEM Drop In Tables'!AG139&lt;&gt;"",'HEM Drop In Tables'!AG139,"")</f>
        <v/>
      </c>
      <c r="AW318" s="219" t="str">
        <f>IF('HEM Drop In Tables'!AH139&lt;&gt;"",'HEM Drop In Tables'!AH139,"")</f>
        <v/>
      </c>
      <c r="AX318" s="219" t="str">
        <f>IF('HEM Drop In Tables'!AI139&lt;&gt;"",'HEM Drop In Tables'!AI139,"")</f>
        <v/>
      </c>
      <c r="AY318" s="219" t="str">
        <f>IF('HEM Drop In Tables'!AJ139&lt;&gt;"",'HEM Drop In Tables'!AJ139,"")</f>
        <v/>
      </c>
      <c r="AZ318" s="219" t="str">
        <f>IF('HEM Drop In Tables'!AK139&lt;&gt;"",'HEM Drop In Tables'!AK139,"")</f>
        <v/>
      </c>
      <c r="BA318" s="219" t="str">
        <f>IF('HEM Drop In Tables'!AL139&lt;&gt;"",'HEM Drop In Tables'!AL139,"")</f>
        <v/>
      </c>
      <c r="BB318" s="219" t="str">
        <f>IF('HEM Drop In Tables'!AM139&lt;&gt;"",'HEM Drop In Tables'!AM139,"")</f>
        <v/>
      </c>
      <c r="BC318" s="219" t="str">
        <f>IF('HEM Drop In Tables'!AN139&lt;&gt;"",'HEM Drop In Tables'!AN139,"")</f>
        <v/>
      </c>
      <c r="BD318" s="219" t="str">
        <f>IF('HEM Drop In Tables'!AO139&lt;&gt;"",'HEM Drop In Tables'!AO139,"")</f>
        <v/>
      </c>
    </row>
    <row r="319" spans="28:56" x14ac:dyDescent="0.2">
      <c r="AB319" s="190">
        <v>2113</v>
      </c>
      <c r="AC319" s="190">
        <v>2113</v>
      </c>
      <c r="AD319" s="190" t="s">
        <v>239</v>
      </c>
      <c r="AE319" s="190" t="s">
        <v>194</v>
      </c>
      <c r="AF319" s="190">
        <v>0.99879799999999996</v>
      </c>
      <c r="AG319" s="190">
        <v>99.879800000000003</v>
      </c>
      <c r="AI319">
        <f t="shared" ref="AI319:AI382" si="76">AB319*1</f>
        <v>2113</v>
      </c>
      <c r="AJ319" t="str">
        <f t="shared" ref="AJ319:AJ382" si="77">AE319</f>
        <v>Greater Sydney</v>
      </c>
      <c r="AP319" s="190" t="str">
        <f>IF('HEM Drop In Tables'!AA140&lt;&gt;"",'HEM Drop In Tables'!AA140,"")</f>
        <v>Single person</v>
      </c>
      <c r="AQ319" s="219">
        <f>IF('HEM Drop In Tables'!AB140&lt;&gt;"",'HEM Drop In Tables'!AB140,"")</f>
        <v>296.02919346296966</v>
      </c>
      <c r="AR319" s="219">
        <f>IF('HEM Drop In Tables'!AC140&lt;&gt;"",'HEM Drop In Tables'!AC140,"")</f>
        <v>308.20457175787874</v>
      </c>
      <c r="AS319" s="219">
        <f>IF('HEM Drop In Tables'!AD140&lt;&gt;"",'HEM Drop In Tables'!AD140,"")</f>
        <v>325.08073166600627</v>
      </c>
      <c r="AT319" s="219">
        <f>IF('HEM Drop In Tables'!AE140&lt;&gt;"",'HEM Drop In Tables'!AE140,"")</f>
        <v>345.22662437913539</v>
      </c>
      <c r="AU319" s="219">
        <f>IF('HEM Drop In Tables'!AF140&lt;&gt;"",'HEM Drop In Tables'!AF140,"")</f>
        <v>383.09242989636806</v>
      </c>
      <c r="AV319" s="219">
        <f>IF('HEM Drop In Tables'!AG140&lt;&gt;"",'HEM Drop In Tables'!AG140,"")</f>
        <v>439.62986856188394</v>
      </c>
      <c r="AW319" s="219">
        <f>IF('HEM Drop In Tables'!AH140&lt;&gt;"",'HEM Drop In Tables'!AH140,"")</f>
        <v>520.42597232107948</v>
      </c>
      <c r="AX319" s="219">
        <f>IF('HEM Drop In Tables'!AI140&lt;&gt;"",'HEM Drop In Tables'!AI140,"")</f>
        <v>589.97525350593901</v>
      </c>
      <c r="AY319" s="219">
        <f>IF('HEM Drop In Tables'!AJ140&lt;&gt;"",'HEM Drop In Tables'!AJ140,"")</f>
        <v>677.83877144237442</v>
      </c>
      <c r="AZ319" s="219">
        <f>IF('HEM Drop In Tables'!AK140&lt;&gt;"",'HEM Drop In Tables'!AK140,"")</f>
        <v>722.51070094996317</v>
      </c>
      <c r="BA319" s="219">
        <f>IF('HEM Drop In Tables'!AL140&lt;&gt;"",'HEM Drop In Tables'!AL140,"")</f>
        <v>766.56154784893715</v>
      </c>
      <c r="BB319" s="219">
        <f>IF('HEM Drop In Tables'!AM140&lt;&gt;"",'HEM Drop In Tables'!AM140,"")</f>
        <v>887.40817926282898</v>
      </c>
      <c r="BC319" s="219">
        <f>IF('HEM Drop In Tables'!AN140&lt;&gt;"",'HEM Drop In Tables'!AN140,"")</f>
        <v>1000.3339360441055</v>
      </c>
      <c r="BD319" s="219">
        <f>IF('HEM Drop In Tables'!AO140&lt;&gt;"",'HEM Drop In Tables'!AO140,"")</f>
        <v>1065.4226691323365</v>
      </c>
    </row>
    <row r="320" spans="28:56" x14ac:dyDescent="0.2">
      <c r="AB320" s="190">
        <v>2114</v>
      </c>
      <c r="AC320" s="190">
        <v>2114</v>
      </c>
      <c r="AD320" s="190" t="s">
        <v>239</v>
      </c>
      <c r="AE320" s="190" t="s">
        <v>194</v>
      </c>
      <c r="AF320" s="190">
        <v>0.99888299999999997</v>
      </c>
      <c r="AG320" s="190">
        <v>99.888300000000001</v>
      </c>
      <c r="AI320">
        <f t="shared" si="76"/>
        <v>2114</v>
      </c>
      <c r="AJ320" t="str">
        <f t="shared" si="77"/>
        <v>Greater Sydney</v>
      </c>
      <c r="AP320" s="190" t="str">
        <f>IF('HEM Drop In Tables'!AA141&lt;&gt;"",'HEM Drop In Tables'!AA141,"")</f>
        <v>Single parent with 1 child</v>
      </c>
      <c r="AQ320" s="219">
        <f>IF('HEM Drop In Tables'!AB141&lt;&gt;"",'HEM Drop In Tables'!AB141,"")</f>
        <v>0</v>
      </c>
      <c r="AR320" s="219">
        <f>IF('HEM Drop In Tables'!AC141&lt;&gt;"",'HEM Drop In Tables'!AC141,"")</f>
        <v>414.41314989964826</v>
      </c>
      <c r="AS320" s="219">
        <f>IF('HEM Drop In Tables'!AD141&lt;&gt;"",'HEM Drop In Tables'!AD141,"")</f>
        <v>431.39437048891921</v>
      </c>
      <c r="AT320" s="219">
        <f>IF('HEM Drop In Tables'!AE141&lt;&gt;"",'HEM Drop In Tables'!AE141,"")</f>
        <v>451.66566915236939</v>
      </c>
      <c r="AU320" s="219">
        <f>IF('HEM Drop In Tables'!AF141&lt;&gt;"",'HEM Drop In Tables'!AF141,"")</f>
        <v>489.76720756516642</v>
      </c>
      <c r="AV320" s="219">
        <f>IF('HEM Drop In Tables'!AG141&lt;&gt;"",'HEM Drop In Tables'!AG141,"")</f>
        <v>546.65658003120984</v>
      </c>
      <c r="AW320" s="219">
        <f>IF('HEM Drop In Tables'!AH141&lt;&gt;"",'HEM Drop In Tables'!AH141,"")</f>
        <v>627.95563983609134</v>
      </c>
      <c r="AX320" s="219">
        <f>IF('HEM Drop In Tables'!AI141&lt;&gt;"",'HEM Drop In Tables'!AI141,"")</f>
        <v>697.93788267757998</v>
      </c>
      <c r="AY320" s="219">
        <f>IF('HEM Drop In Tables'!AJ141&lt;&gt;"",'HEM Drop In Tables'!AJ141,"")</f>
        <v>786.34836134616569</v>
      </c>
      <c r="AZ320" s="219">
        <f>IF('HEM Drop In Tables'!AK141&lt;&gt;"",'HEM Drop In Tables'!AK141,"")</f>
        <v>831.29837886848327</v>
      </c>
      <c r="BA320" s="219">
        <f>IF('HEM Drop In Tables'!AL141&lt;&gt;"",'HEM Drop In Tables'!AL141,"")</f>
        <v>875.62344746990641</v>
      </c>
      <c r="BB320" s="219">
        <f>IF('HEM Drop In Tables'!AM141&lt;&gt;"",'HEM Drop In Tables'!AM141,"")</f>
        <v>997.22232656799918</v>
      </c>
      <c r="BC320" s="219">
        <f>IF('HEM Drop In Tables'!AN141&lt;&gt;"",'HEM Drop In Tables'!AN141,"")</f>
        <v>1110.8510962738774</v>
      </c>
      <c r="BD320" s="219">
        <f>IF('HEM Drop In Tables'!AO141&lt;&gt;"",'HEM Drop In Tables'!AO141,"")</f>
        <v>1176.3451248049585</v>
      </c>
    </row>
    <row r="321" spans="28:56" x14ac:dyDescent="0.2">
      <c r="AB321" s="190">
        <v>2115</v>
      </c>
      <c r="AC321" s="190">
        <v>2115</v>
      </c>
      <c r="AD321" s="190" t="s">
        <v>239</v>
      </c>
      <c r="AE321" s="190" t="s">
        <v>194</v>
      </c>
      <c r="AF321" s="190">
        <v>1</v>
      </c>
      <c r="AG321" s="190">
        <v>100</v>
      </c>
      <c r="AI321">
        <f t="shared" si="76"/>
        <v>2115</v>
      </c>
      <c r="AJ321" t="str">
        <f t="shared" si="77"/>
        <v>Greater Sydney</v>
      </c>
      <c r="AP321" s="190" t="str">
        <f>IF('HEM Drop In Tables'!AA142&lt;&gt;"",'HEM Drop In Tables'!AA142,"")</f>
        <v>Single parent with 2 children</v>
      </c>
      <c r="AQ321" s="219">
        <f>IF('HEM Drop In Tables'!AB142&lt;&gt;"",'HEM Drop In Tables'!AB142,"")</f>
        <v>0</v>
      </c>
      <c r="AR321" s="219">
        <f>IF('HEM Drop In Tables'!AC142&lt;&gt;"",'HEM Drop In Tables'!AC142,"")</f>
        <v>522.77952092604346</v>
      </c>
      <c r="AS321" s="219">
        <f>IF('HEM Drop In Tables'!AD142&lt;&gt;"",'HEM Drop In Tables'!AD142,"")</f>
        <v>539.74536456820067</v>
      </c>
      <c r="AT321" s="219">
        <f>IF('HEM Drop In Tables'!AE142&lt;&gt;"",'HEM Drop In Tables'!AE142,"")</f>
        <v>559.99830703129214</v>
      </c>
      <c r="AU321" s="219">
        <f>IF('HEM Drop In Tables'!AF142&lt;&gt;"",'HEM Drop In Tables'!AF142,"")</f>
        <v>598.065306712253</v>
      </c>
      <c r="AV321" s="219">
        <f>IF('HEM Drop In Tables'!AG142&lt;&gt;"",'HEM Drop In Tables'!AG142,"")</f>
        <v>654.90320111262497</v>
      </c>
      <c r="AW321" s="219">
        <f>IF('HEM Drop In Tables'!AH142&lt;&gt;"",'HEM Drop In Tables'!AH142,"")</f>
        <v>736.12865164921664</v>
      </c>
      <c r="AX321" s="219">
        <f>IF('HEM Drop In Tables'!AI142&lt;&gt;"",'HEM Drop In Tables'!AI142,"")</f>
        <v>806.04750532012474</v>
      </c>
      <c r="AY321" s="219">
        <f>IF('HEM Drop In Tables'!AJ142&lt;&gt;"",'HEM Drop In Tables'!AJ142,"")</f>
        <v>894.37794433513534</v>
      </c>
      <c r="AZ321" s="219">
        <f>IF('HEM Drop In Tables'!AK142&lt;&gt;"",'HEM Drop In Tables'!AK142,"")</f>
        <v>939.28725842046708</v>
      </c>
      <c r="BA321" s="219">
        <f>IF('HEM Drop In Tables'!AL142&lt;&gt;"",'HEM Drop In Tables'!AL142,"")</f>
        <v>983.5721711053211</v>
      </c>
      <c r="BB321" s="219">
        <f>IF('HEM Drop In Tables'!AM142&lt;&gt;"",'HEM Drop In Tables'!AM142,"")</f>
        <v>1105.0609943450288</v>
      </c>
      <c r="BC321" s="219">
        <f>IF('HEM Drop In Tables'!AN142&lt;&gt;"",'HEM Drop In Tables'!AN142,"")</f>
        <v>1218.5867966264345</v>
      </c>
      <c r="BD321" s="219">
        <f>IF('HEM Drop In Tables'!AO142&lt;&gt;"",'HEM Drop In Tables'!AO142,"")</f>
        <v>1284.0214817969636</v>
      </c>
    </row>
    <row r="322" spans="28:56" x14ac:dyDescent="0.2">
      <c r="AB322" s="190">
        <v>2116</v>
      </c>
      <c r="AC322" s="190">
        <v>2116</v>
      </c>
      <c r="AD322" s="190" t="s">
        <v>239</v>
      </c>
      <c r="AE322" s="190" t="s">
        <v>194</v>
      </c>
      <c r="AF322" s="190">
        <v>1</v>
      </c>
      <c r="AG322" s="190">
        <v>100</v>
      </c>
      <c r="AI322">
        <f t="shared" si="76"/>
        <v>2116</v>
      </c>
      <c r="AJ322" t="str">
        <f t="shared" si="77"/>
        <v>Greater Sydney</v>
      </c>
      <c r="AP322" s="190" t="str">
        <f>IF('HEM Drop In Tables'!AA143&lt;&gt;"",'HEM Drop In Tables'!AA143,"")</f>
        <v>Single parent with 3 children</v>
      </c>
      <c r="AQ322" s="219">
        <f>IF('HEM Drop In Tables'!AB143&lt;&gt;"",'HEM Drop In Tables'!AB143,"")</f>
        <v>0</v>
      </c>
      <c r="AR322" s="219">
        <f>IF('HEM Drop In Tables'!AC143&lt;&gt;"",'HEM Drop In Tables'!AC143,"")</f>
        <v>0</v>
      </c>
      <c r="AS322" s="219">
        <f>IF('HEM Drop In Tables'!AD143&lt;&gt;"",'HEM Drop In Tables'!AD143,"")</f>
        <v>648.09635864748213</v>
      </c>
      <c r="AT322" s="219">
        <f>IF('HEM Drop In Tables'!AE143&lt;&gt;"",'HEM Drop In Tables'!AE143,"")</f>
        <v>668.33094491021484</v>
      </c>
      <c r="AU322" s="219">
        <f>IF('HEM Drop In Tables'!AF143&lt;&gt;"",'HEM Drop In Tables'!AF143,"")</f>
        <v>706.36340585933954</v>
      </c>
      <c r="AV322" s="219">
        <f>IF('HEM Drop In Tables'!AG143&lt;&gt;"",'HEM Drop In Tables'!AG143,"")</f>
        <v>763.1498221940401</v>
      </c>
      <c r="AW322" s="219">
        <f>IF('HEM Drop In Tables'!AH143&lt;&gt;"",'HEM Drop In Tables'!AH143,"")</f>
        <v>844.30166346234193</v>
      </c>
      <c r="AX322" s="219">
        <f>IF('HEM Drop In Tables'!AI143&lt;&gt;"",'HEM Drop In Tables'!AI143,"")</f>
        <v>914.15712796266951</v>
      </c>
      <c r="AY322" s="219">
        <f>IF('HEM Drop In Tables'!AJ143&lt;&gt;"",'HEM Drop In Tables'!AJ143,"")</f>
        <v>1002.407527324105</v>
      </c>
      <c r="AZ322" s="219">
        <f>IF('HEM Drop In Tables'!AK143&lt;&gt;"",'HEM Drop In Tables'!AK143,"")</f>
        <v>1047.2761379724509</v>
      </c>
      <c r="BA322" s="219">
        <f>IF('HEM Drop In Tables'!AL143&lt;&gt;"",'HEM Drop In Tables'!AL143,"")</f>
        <v>1091.5208947407359</v>
      </c>
      <c r="BB322" s="219">
        <f>IF('HEM Drop In Tables'!AM143&lt;&gt;"",'HEM Drop In Tables'!AM143,"")</f>
        <v>1212.8996621220585</v>
      </c>
      <c r="BC322" s="219">
        <f>IF('HEM Drop In Tables'!AN143&lt;&gt;"",'HEM Drop In Tables'!AN143,"")</f>
        <v>1326.3224969789917</v>
      </c>
      <c r="BD322" s="219">
        <f>IF('HEM Drop In Tables'!AO143&lt;&gt;"",'HEM Drop In Tables'!AO143,"")</f>
        <v>1391.6978387889687</v>
      </c>
    </row>
    <row r="323" spans="28:56" x14ac:dyDescent="0.2">
      <c r="AB323" s="190">
        <v>2117</v>
      </c>
      <c r="AC323" s="190">
        <v>2117</v>
      </c>
      <c r="AD323" s="190" t="s">
        <v>239</v>
      </c>
      <c r="AE323" s="190" t="s">
        <v>194</v>
      </c>
      <c r="AF323" s="190">
        <v>1</v>
      </c>
      <c r="AG323" s="190">
        <v>100</v>
      </c>
      <c r="AI323">
        <f t="shared" si="76"/>
        <v>2117</v>
      </c>
      <c r="AJ323" t="str">
        <f t="shared" si="77"/>
        <v>Greater Sydney</v>
      </c>
      <c r="AP323" s="190" t="str">
        <f>IF('HEM Drop In Tables'!AA144&lt;&gt;"",'HEM Drop In Tables'!AA144,"")</f>
        <v/>
      </c>
      <c r="AQ323" s="219" t="str">
        <f>IF('HEM Drop In Tables'!AB144&lt;&gt;"",'HEM Drop In Tables'!AB144,"")</f>
        <v/>
      </c>
      <c r="AR323" s="219" t="str">
        <f>IF('HEM Drop In Tables'!AC144&lt;&gt;"",'HEM Drop In Tables'!AC144,"")</f>
        <v/>
      </c>
      <c r="AS323" s="219" t="str">
        <f>IF('HEM Drop In Tables'!AD144&lt;&gt;"",'HEM Drop In Tables'!AD144,"")</f>
        <v/>
      </c>
      <c r="AT323" s="219" t="str">
        <f>IF('HEM Drop In Tables'!AE144&lt;&gt;"",'HEM Drop In Tables'!AE144,"")</f>
        <v/>
      </c>
      <c r="AU323" s="219" t="str">
        <f>IF('HEM Drop In Tables'!AF144&lt;&gt;"",'HEM Drop In Tables'!AF144,"")</f>
        <v/>
      </c>
      <c r="AV323" s="219" t="str">
        <f>IF('HEM Drop In Tables'!AG144&lt;&gt;"",'HEM Drop In Tables'!AG144,"")</f>
        <v/>
      </c>
      <c r="AW323" s="219" t="str">
        <f>IF('HEM Drop In Tables'!AH144&lt;&gt;"",'HEM Drop In Tables'!AH144,"")</f>
        <v/>
      </c>
      <c r="AX323" s="219" t="str">
        <f>IF('HEM Drop In Tables'!AI144&lt;&gt;"",'HEM Drop In Tables'!AI144,"")</f>
        <v/>
      </c>
      <c r="AY323" s="219" t="str">
        <f>IF('HEM Drop In Tables'!AJ144&lt;&gt;"",'HEM Drop In Tables'!AJ144,"")</f>
        <v/>
      </c>
      <c r="AZ323" s="219" t="str">
        <f>IF('HEM Drop In Tables'!AK144&lt;&gt;"",'HEM Drop In Tables'!AK144,"")</f>
        <v/>
      </c>
      <c r="BA323" s="219" t="str">
        <f>IF('HEM Drop In Tables'!AL144&lt;&gt;"",'HEM Drop In Tables'!AL144,"")</f>
        <v/>
      </c>
      <c r="BB323" s="219" t="str">
        <f>IF('HEM Drop In Tables'!AM144&lt;&gt;"",'HEM Drop In Tables'!AM144,"")</f>
        <v/>
      </c>
      <c r="BC323" s="219" t="str">
        <f>IF('HEM Drop In Tables'!AN144&lt;&gt;"",'HEM Drop In Tables'!AN144,"")</f>
        <v/>
      </c>
      <c r="BD323" s="219" t="str">
        <f>IF('HEM Drop In Tables'!AO144&lt;&gt;"",'HEM Drop In Tables'!AO144,"")</f>
        <v/>
      </c>
    </row>
    <row r="324" spans="28:56" x14ac:dyDescent="0.2">
      <c r="AB324" s="190">
        <v>2118</v>
      </c>
      <c r="AC324" s="190">
        <v>2118</v>
      </c>
      <c r="AD324" s="190" t="s">
        <v>239</v>
      </c>
      <c r="AE324" s="190" t="s">
        <v>194</v>
      </c>
      <c r="AF324" s="190">
        <v>1</v>
      </c>
      <c r="AG324" s="190">
        <v>100</v>
      </c>
      <c r="AI324">
        <f t="shared" si="76"/>
        <v>2118</v>
      </c>
      <c r="AJ324" t="str">
        <f t="shared" si="77"/>
        <v>Greater Sydney</v>
      </c>
      <c r="AP324" s="190" t="str">
        <f>IF('HEM Drop In Tables'!AA145&lt;&gt;"",'HEM Drop In Tables'!AA145,"")</f>
        <v/>
      </c>
      <c r="AQ324" s="219" t="str">
        <f>IF('HEM Drop In Tables'!AB145&lt;&gt;"",'HEM Drop In Tables'!AB145,"")</f>
        <v/>
      </c>
      <c r="AR324" s="219" t="str">
        <f>IF('HEM Drop In Tables'!AC145&lt;&gt;"",'HEM Drop In Tables'!AC145,"")</f>
        <v/>
      </c>
      <c r="AS324" s="219" t="str">
        <f>IF('HEM Drop In Tables'!AD145&lt;&gt;"",'HEM Drop In Tables'!AD145,"")</f>
        <v/>
      </c>
      <c r="AT324" s="219" t="str">
        <f>IF('HEM Drop In Tables'!AE145&lt;&gt;"",'HEM Drop In Tables'!AE145,"")</f>
        <v/>
      </c>
      <c r="AU324" s="219" t="str">
        <f>IF('HEM Drop In Tables'!AF145&lt;&gt;"",'HEM Drop In Tables'!AF145,"")</f>
        <v/>
      </c>
      <c r="AV324" s="219" t="str">
        <f>IF('HEM Drop In Tables'!AG145&lt;&gt;"",'HEM Drop In Tables'!AG145,"")</f>
        <v/>
      </c>
      <c r="AW324" s="219" t="str">
        <f>IF('HEM Drop In Tables'!AH145&lt;&gt;"",'HEM Drop In Tables'!AH145,"")</f>
        <v/>
      </c>
      <c r="AX324" s="219" t="str">
        <f>IF('HEM Drop In Tables'!AI145&lt;&gt;"",'HEM Drop In Tables'!AI145,"")</f>
        <v/>
      </c>
      <c r="AY324" s="219" t="str">
        <f>IF('HEM Drop In Tables'!AJ145&lt;&gt;"",'HEM Drop In Tables'!AJ145,"")</f>
        <v/>
      </c>
      <c r="AZ324" s="219" t="str">
        <f>IF('HEM Drop In Tables'!AK145&lt;&gt;"",'HEM Drop In Tables'!AK145,"")</f>
        <v/>
      </c>
      <c r="BA324" s="219" t="str">
        <f>IF('HEM Drop In Tables'!AL145&lt;&gt;"",'HEM Drop In Tables'!AL145,"")</f>
        <v/>
      </c>
      <c r="BB324" s="219" t="str">
        <f>IF('HEM Drop In Tables'!AM145&lt;&gt;"",'HEM Drop In Tables'!AM145,"")</f>
        <v/>
      </c>
      <c r="BC324" s="219" t="str">
        <f>IF('HEM Drop In Tables'!AN145&lt;&gt;"",'HEM Drop In Tables'!AN145,"")</f>
        <v/>
      </c>
      <c r="BD324" s="219" t="str">
        <f>IF('HEM Drop In Tables'!AO145&lt;&gt;"",'HEM Drop In Tables'!AO145,"")</f>
        <v/>
      </c>
    </row>
    <row r="325" spans="28:56" ht="28.5" x14ac:dyDescent="0.45">
      <c r="AB325" s="190">
        <v>2119</v>
      </c>
      <c r="AC325" s="190">
        <v>2119</v>
      </c>
      <c r="AD325" s="190" t="s">
        <v>239</v>
      </c>
      <c r="AE325" s="190" t="s">
        <v>194</v>
      </c>
      <c r="AF325" s="190">
        <v>1</v>
      </c>
      <c r="AG325" s="190">
        <v>100</v>
      </c>
      <c r="AI325">
        <f t="shared" si="76"/>
        <v>2119</v>
      </c>
      <c r="AJ325" t="str">
        <f t="shared" si="77"/>
        <v>Greater Sydney</v>
      </c>
      <c r="AP325" s="216" t="str">
        <f>IF('HEM Drop In Tables'!AA146&lt;&gt;"",'HEM Drop In Tables'!AA146,"")</f>
        <v>Hobart</v>
      </c>
      <c r="AQ325" s="219"/>
      <c r="AR325" s="219"/>
      <c r="AS325" s="219"/>
      <c r="AT325" s="219"/>
      <c r="AU325" s="219"/>
      <c r="AV325" s="219"/>
      <c r="AW325" s="219"/>
      <c r="AX325" s="219"/>
      <c r="AY325" s="219"/>
      <c r="AZ325" s="219"/>
      <c r="BA325" s="219"/>
      <c r="BB325" s="219"/>
      <c r="BC325" s="219"/>
      <c r="BD325" s="219"/>
    </row>
    <row r="326" spans="28:56" x14ac:dyDescent="0.2">
      <c r="AB326" s="190">
        <v>2120</v>
      </c>
      <c r="AC326" s="190">
        <v>2120</v>
      </c>
      <c r="AD326" s="190" t="s">
        <v>239</v>
      </c>
      <c r="AE326" s="190" t="s">
        <v>194</v>
      </c>
      <c r="AF326" s="190">
        <v>1</v>
      </c>
      <c r="AG326" s="190">
        <v>100</v>
      </c>
      <c r="AI326">
        <f t="shared" si="76"/>
        <v>2120</v>
      </c>
      <c r="AJ326" t="str">
        <f t="shared" si="77"/>
        <v>Greater Sydney</v>
      </c>
      <c r="AP326" s="190" t="str">
        <f>IF('HEM Drop In Tables'!AA147&lt;&gt;"",'HEM Drop In Tables'!AA147,"")</f>
        <v>Couple</v>
      </c>
      <c r="AQ326" s="219">
        <f>IF('HEM Drop In Tables'!AB147&lt;&gt;"",'HEM Drop In Tables'!AB147,"")</f>
        <v>0</v>
      </c>
      <c r="AR326" s="219">
        <f>IF('HEM Drop In Tables'!AC147&lt;&gt;"",'HEM Drop In Tables'!AC147,"")</f>
        <v>593.86365387598562</v>
      </c>
      <c r="AS326" s="219">
        <f>IF('HEM Drop In Tables'!AD147&lt;&gt;"",'HEM Drop In Tables'!AD147,"")</f>
        <v>610.83889861303464</v>
      </c>
      <c r="AT326" s="219">
        <f>IF('HEM Drop In Tables'!AE147&lt;&gt;"",'HEM Drop In Tables'!AE147,"")</f>
        <v>631.10306361465393</v>
      </c>
      <c r="AU326" s="219">
        <f>IF('HEM Drop In Tables'!AF147&lt;&gt;"",'HEM Drop In Tables'!AF147,"")</f>
        <v>669.1911661390468</v>
      </c>
      <c r="AV326" s="219">
        <f>IF('HEM Drop In Tables'!AG147&lt;&gt;"",'HEM Drop In Tables'!AG147,"")</f>
        <v>726.06054629303935</v>
      </c>
      <c r="AW326" s="219">
        <f>IF('HEM Drop In Tables'!AH147&lt;&gt;"",'HEM Drop In Tables'!AH147,"")</f>
        <v>807.33100538825204</v>
      </c>
      <c r="AX326" s="219">
        <f>IF('HEM Drop In Tables'!AI147&lt;&gt;"",'HEM Drop In Tables'!AI147,"")</f>
        <v>877.2886024185799</v>
      </c>
      <c r="AY326" s="219">
        <f>IF('HEM Drop In Tables'!AJ147&lt;&gt;"",'HEM Drop In Tables'!AJ147,"")</f>
        <v>965.66798700072707</v>
      </c>
      <c r="AZ326" s="219">
        <f>IF('HEM Drop In Tables'!AK147&lt;&gt;"",'HEM Drop In Tables'!AK147,"")</f>
        <v>1010.602186186508</v>
      </c>
      <c r="BA326" s="219">
        <f>IF('HEM Drop In Tables'!AL147&lt;&gt;"",'HEM Drop In Tables'!AL147,"")</f>
        <v>1054.911637979184</v>
      </c>
      <c r="BB326" s="219">
        <f>IF('HEM Drop In Tables'!AM147&lt;&gt;"",'HEM Drop In Tables'!AM147,"")</f>
        <v>1176.4677804739586</v>
      </c>
      <c r="BC326" s="219">
        <f>IF('HEM Drop In Tables'!AN147&lt;&gt;"",'HEM Drop In Tables'!AN147,"")</f>
        <v>1290.0565631404868</v>
      </c>
      <c r="BD326" s="219">
        <f>IF('HEM Drop In Tables'!AO147&lt;&gt;"",'HEM Drop In Tables'!AO147,"")</f>
        <v>1355.5274333172465</v>
      </c>
    </row>
    <row r="327" spans="28:56" x14ac:dyDescent="0.2">
      <c r="AB327" s="190">
        <v>2121</v>
      </c>
      <c r="AC327" s="190">
        <v>2121</v>
      </c>
      <c r="AD327" s="190" t="s">
        <v>239</v>
      </c>
      <c r="AE327" s="190" t="s">
        <v>194</v>
      </c>
      <c r="AF327" s="190">
        <v>1</v>
      </c>
      <c r="AG327" s="190">
        <v>100</v>
      </c>
      <c r="AI327">
        <f t="shared" si="76"/>
        <v>2121</v>
      </c>
      <c r="AJ327" t="str">
        <f t="shared" si="77"/>
        <v>Greater Sydney</v>
      </c>
      <c r="AP327" s="190" t="str">
        <f>IF('HEM Drop In Tables'!AA148&lt;&gt;"",'HEM Drop In Tables'!AA148,"")</f>
        <v>Couple with 1 child</v>
      </c>
      <c r="AQ327" s="219">
        <f>IF('HEM Drop In Tables'!AB148&lt;&gt;"",'HEM Drop In Tables'!AB148,"")</f>
        <v>0</v>
      </c>
      <c r="AR327" s="219">
        <f>IF('HEM Drop In Tables'!AC148&lt;&gt;"",'HEM Drop In Tables'!AC148,"")</f>
        <v>0</v>
      </c>
      <c r="AS327" s="219">
        <f>IF('HEM Drop In Tables'!AD148&lt;&gt;"",'HEM Drop In Tables'!AD148,"")</f>
        <v>702.08803360139223</v>
      </c>
      <c r="AT327" s="219">
        <f>IF('HEM Drop In Tables'!AE148&lt;&gt;"",'HEM Drop In Tables'!AE148,"")</f>
        <v>722.46261736096176</v>
      </c>
      <c r="AU327" s="219">
        <f>IF('HEM Drop In Tables'!AF148&lt;&gt;"",'HEM Drop In Tables'!AF148,"")</f>
        <v>760.758297679061</v>
      </c>
      <c r="AV327" s="219">
        <f>IF('HEM Drop In Tables'!AG148&lt;&gt;"",'HEM Drop In Tables'!AG148,"")</f>
        <v>817.93752018937982</v>
      </c>
      <c r="AW327" s="219">
        <f>IF('HEM Drop In Tables'!AH148&lt;&gt;"",'HEM Drop In Tables'!AH148,"")</f>
        <v>899.6508193004837</v>
      </c>
      <c r="AX327" s="219">
        <f>IF('HEM Drop In Tables'!AI148&lt;&gt;"",'HEM Drop In Tables'!AI148,"")</f>
        <v>969.98963143723768</v>
      </c>
      <c r="AY327" s="219">
        <f>IF('HEM Drop In Tables'!AJ148&lt;&gt;"",'HEM Drop In Tables'!AJ148,"")</f>
        <v>1058.8505738348056</v>
      </c>
      <c r="AZ327" s="219">
        <f>IF('HEM Drop In Tables'!AK148&lt;&gt;"",'HEM Drop In Tables'!AK148,"")</f>
        <v>1104.0296179704369</v>
      </c>
      <c r="BA327" s="219">
        <f>IF('HEM Drop In Tables'!AL148&lt;&gt;"",'HEM Drop In Tables'!AL148,"")</f>
        <v>1148.5805104852948</v>
      </c>
      <c r="BB327" s="219">
        <f>IF('HEM Drop In Tables'!AM148&lt;&gt;"",'HEM Drop In Tables'!AM148,"")</f>
        <v>1270.7990083386258</v>
      </c>
      <c r="BC327" s="219">
        <f>IF('HEM Drop In Tables'!AN148&lt;&gt;"",'HEM Drop In Tables'!AN148,"")</f>
        <v>1385.0067324862421</v>
      </c>
      <c r="BD327" s="219">
        <f>IF('HEM Drop In Tables'!AO148&lt;&gt;"",'HEM Drop In Tables'!AO148,"")</f>
        <v>1450.8343512468323</v>
      </c>
    </row>
    <row r="328" spans="28:56" x14ac:dyDescent="0.2">
      <c r="AB328" s="190">
        <v>2122</v>
      </c>
      <c r="AC328" s="190">
        <v>2122</v>
      </c>
      <c r="AD328" s="190" t="s">
        <v>239</v>
      </c>
      <c r="AE328" s="190" t="s">
        <v>194</v>
      </c>
      <c r="AF328" s="190">
        <v>1</v>
      </c>
      <c r="AG328" s="190">
        <v>100</v>
      </c>
      <c r="AI328">
        <f t="shared" si="76"/>
        <v>2122</v>
      </c>
      <c r="AJ328" t="str">
        <f t="shared" si="77"/>
        <v>Greater Sydney</v>
      </c>
      <c r="AP328" s="190" t="str">
        <f>IF('HEM Drop In Tables'!AA149&lt;&gt;"",'HEM Drop In Tables'!AA149,"")</f>
        <v>Couple with 2 children</v>
      </c>
      <c r="AQ328" s="219">
        <f>IF('HEM Drop In Tables'!AB149&lt;&gt;"",'HEM Drop In Tables'!AB149,"")</f>
        <v>0</v>
      </c>
      <c r="AR328" s="219">
        <f>IF('HEM Drop In Tables'!AC149&lt;&gt;"",'HEM Drop In Tables'!AC149,"")</f>
        <v>0</v>
      </c>
      <c r="AS328" s="219">
        <f>IF('HEM Drop In Tables'!AD149&lt;&gt;"",'HEM Drop In Tables'!AD149,"")</f>
        <v>774.01225269942574</v>
      </c>
      <c r="AT328" s="219">
        <f>IF('HEM Drop In Tables'!AE149&lt;&gt;"",'HEM Drop In Tables'!AE149,"")</f>
        <v>794.43839434327117</v>
      </c>
      <c r="AU328" s="219">
        <f>IF('HEM Drop In Tables'!AF149&lt;&gt;"",'HEM Drop In Tables'!AF149,"")</f>
        <v>832.8308216780307</v>
      </c>
      <c r="AV328" s="219">
        <f>IF('HEM Drop In Tables'!AG149&lt;&gt;"",'HEM Drop In Tables'!AG149,"")</f>
        <v>890.15463571393798</v>
      </c>
      <c r="AW328" s="219">
        <f>IF('HEM Drop In Tables'!AH149&lt;&gt;"",'HEM Drop In Tables'!AH149,"")</f>
        <v>972.07448720588343</v>
      </c>
      <c r="AX328" s="219">
        <f>IF('HEM Drop In Tables'!AI149&lt;&gt;"",'HEM Drop In Tables'!AI149,"")</f>
        <v>1042.5910810981823</v>
      </c>
      <c r="AY328" s="219">
        <f>IF('HEM Drop In Tables'!AJ149&lt;&gt;"",'HEM Drop In Tables'!AJ149,"")</f>
        <v>1131.6766434709036</v>
      </c>
      <c r="AZ328" s="219">
        <f>IF('HEM Drop In Tables'!AK149&lt;&gt;"",'HEM Drop In Tables'!AK149,"")</f>
        <v>1176.9698898139095</v>
      </c>
      <c r="BA328" s="219">
        <f>IF('HEM Drop In Tables'!AL149&lt;&gt;"",'HEM Drop In Tables'!AL149,"")</f>
        <v>1221.6334338029803</v>
      </c>
      <c r="BB328" s="219">
        <f>IF('HEM Drop In Tables'!AM149&lt;&gt;"",'HEM Drop In Tables'!AM149,"")</f>
        <v>1344.1607605730071</v>
      </c>
      <c r="BC328" s="219">
        <f>IF('HEM Drop In Tables'!AN149&lt;&gt;"",'HEM Drop In Tables'!AN149,"")</f>
        <v>1458.657175516244</v>
      </c>
      <c r="BD328" s="219">
        <f>IF('HEM Drop In Tables'!AO149&lt;&gt;"",'HEM Drop In Tables'!AO149,"")</f>
        <v>1524.6513025881923</v>
      </c>
    </row>
    <row r="329" spans="28:56" x14ac:dyDescent="0.2">
      <c r="AB329" s="190">
        <v>2123</v>
      </c>
      <c r="AC329" s="190">
        <v>2123</v>
      </c>
      <c r="AD329" s="190" t="s">
        <v>239</v>
      </c>
      <c r="AE329" s="190" t="s">
        <v>194</v>
      </c>
      <c r="AF329" s="190">
        <v>1</v>
      </c>
      <c r="AG329" s="190">
        <v>100</v>
      </c>
      <c r="AI329">
        <f t="shared" si="76"/>
        <v>2123</v>
      </c>
      <c r="AJ329" t="str">
        <f t="shared" si="77"/>
        <v>Greater Sydney</v>
      </c>
      <c r="AP329" s="190" t="str">
        <f>IF('HEM Drop In Tables'!AA150&lt;&gt;"",'HEM Drop In Tables'!AA150,"")</f>
        <v>Couple with 3 children</v>
      </c>
      <c r="AQ329" s="219">
        <f>IF('HEM Drop In Tables'!AB150&lt;&gt;"",'HEM Drop In Tables'!AB150,"")</f>
        <v>0</v>
      </c>
      <c r="AR329" s="219">
        <f>IF('HEM Drop In Tables'!AC150&lt;&gt;"",'HEM Drop In Tables'!AC150,"")</f>
        <v>0</v>
      </c>
      <c r="AS329" s="219">
        <f>IF('HEM Drop In Tables'!AD150&lt;&gt;"",'HEM Drop In Tables'!AD150,"")</f>
        <v>0</v>
      </c>
      <c r="AT329" s="219">
        <f>IF('HEM Drop In Tables'!AE150&lt;&gt;"",'HEM Drop In Tables'!AE150,"")</f>
        <v>877.03681067344007</v>
      </c>
      <c r="AU329" s="219">
        <f>IF('HEM Drop In Tables'!AF150&lt;&gt;"",'HEM Drop In Tables'!AF150,"")</f>
        <v>915.80979018232472</v>
      </c>
      <c r="AV329" s="219">
        <f>IF('HEM Drop In Tables'!AG150&lt;&gt;"",'HEM Drop In Tables'!AG150,"")</f>
        <v>973.70176077817109</v>
      </c>
      <c r="AW329" s="219">
        <f>IF('HEM Drop In Tables'!AH150&lt;&gt;"",'HEM Drop In Tables'!AH150,"")</f>
        <v>1056.4335756056039</v>
      </c>
      <c r="AX329" s="219">
        <f>IF('HEM Drop In Tables'!AI150&lt;&gt;"",'HEM Drop In Tables'!AI150,"")</f>
        <v>1127.6491073956313</v>
      </c>
      <c r="AY329" s="219">
        <f>IF('HEM Drop In Tables'!AJ150&lt;&gt;"",'HEM Drop In Tables'!AJ150,"")</f>
        <v>1217.6176760639403</v>
      </c>
      <c r="AZ329" s="219">
        <f>IF('HEM Drop In Tables'!AK150&lt;&gt;"",'HEM Drop In Tables'!AK150,"")</f>
        <v>1263.3598545608252</v>
      </c>
      <c r="BA329" s="219">
        <f>IF('HEM Drop In Tables'!AL150&lt;&gt;"",'HEM Drop In Tables'!AL150,"")</f>
        <v>1308.4660518387568</v>
      </c>
      <c r="BB329" s="219">
        <f>IF('HEM Drop In Tables'!AM150&lt;&gt;"",'HEM Drop In Tables'!AM150,"")</f>
        <v>1432.2079426066298</v>
      </c>
      <c r="BC329" s="219">
        <f>IF('HEM Drop In Tables'!AN150&lt;&gt;"",'HEM Drop In Tables'!AN150,"")</f>
        <v>1547.8392093505661</v>
      </c>
      <c r="BD329" s="219">
        <f>IF('HEM Drop In Tables'!AO150&lt;&gt;"",'HEM Drop In Tables'!AO150,"")</f>
        <v>1614.48733670652</v>
      </c>
    </row>
    <row r="330" spans="28:56" x14ac:dyDescent="0.2">
      <c r="AB330" s="190">
        <v>2125</v>
      </c>
      <c r="AC330" s="190">
        <v>2125</v>
      </c>
      <c r="AD330" s="190" t="s">
        <v>239</v>
      </c>
      <c r="AE330" s="190" t="s">
        <v>194</v>
      </c>
      <c r="AF330" s="190">
        <v>1</v>
      </c>
      <c r="AG330" s="190">
        <v>100</v>
      </c>
      <c r="AI330">
        <f t="shared" si="76"/>
        <v>2125</v>
      </c>
      <c r="AJ330" t="str">
        <f t="shared" si="77"/>
        <v>Greater Sydney</v>
      </c>
      <c r="AP330" s="190" t="str">
        <f>IF('HEM Drop In Tables'!AA151&lt;&gt;"",'HEM Drop In Tables'!AA151,"")</f>
        <v/>
      </c>
      <c r="AQ330" s="219" t="str">
        <f>IF('HEM Drop In Tables'!AB151&lt;&gt;"",'HEM Drop In Tables'!AB151,"")</f>
        <v/>
      </c>
      <c r="AR330" s="219" t="str">
        <f>IF('HEM Drop In Tables'!AC151&lt;&gt;"",'HEM Drop In Tables'!AC151,"")</f>
        <v/>
      </c>
      <c r="AS330" s="219" t="str">
        <f>IF('HEM Drop In Tables'!AD151&lt;&gt;"",'HEM Drop In Tables'!AD151,"")</f>
        <v/>
      </c>
      <c r="AT330" s="219" t="str">
        <f>IF('HEM Drop In Tables'!AE151&lt;&gt;"",'HEM Drop In Tables'!AE151,"")</f>
        <v/>
      </c>
      <c r="AU330" s="219" t="str">
        <f>IF('HEM Drop In Tables'!AF151&lt;&gt;"",'HEM Drop In Tables'!AF151,"")</f>
        <v/>
      </c>
      <c r="AV330" s="219" t="str">
        <f>IF('HEM Drop In Tables'!AG151&lt;&gt;"",'HEM Drop In Tables'!AG151,"")</f>
        <v/>
      </c>
      <c r="AW330" s="219" t="str">
        <f>IF('HEM Drop In Tables'!AH151&lt;&gt;"",'HEM Drop In Tables'!AH151,"")</f>
        <v/>
      </c>
      <c r="AX330" s="219" t="str">
        <f>IF('HEM Drop In Tables'!AI151&lt;&gt;"",'HEM Drop In Tables'!AI151,"")</f>
        <v/>
      </c>
      <c r="AY330" s="219" t="str">
        <f>IF('HEM Drop In Tables'!AJ151&lt;&gt;"",'HEM Drop In Tables'!AJ151,"")</f>
        <v/>
      </c>
      <c r="AZ330" s="219" t="str">
        <f>IF('HEM Drop In Tables'!AK151&lt;&gt;"",'HEM Drop In Tables'!AK151,"")</f>
        <v/>
      </c>
      <c r="BA330" s="219" t="str">
        <f>IF('HEM Drop In Tables'!AL151&lt;&gt;"",'HEM Drop In Tables'!AL151,"")</f>
        <v/>
      </c>
      <c r="BB330" s="219" t="str">
        <f>IF('HEM Drop In Tables'!AM151&lt;&gt;"",'HEM Drop In Tables'!AM151,"")</f>
        <v/>
      </c>
      <c r="BC330" s="219" t="str">
        <f>IF('HEM Drop In Tables'!AN151&lt;&gt;"",'HEM Drop In Tables'!AN151,"")</f>
        <v/>
      </c>
      <c r="BD330" s="219" t="str">
        <f>IF('HEM Drop In Tables'!AO151&lt;&gt;"",'HEM Drop In Tables'!AO151,"")</f>
        <v/>
      </c>
    </row>
    <row r="331" spans="28:56" x14ac:dyDescent="0.2">
      <c r="AB331" s="190">
        <v>2126</v>
      </c>
      <c r="AC331" s="190">
        <v>2126</v>
      </c>
      <c r="AD331" s="190" t="s">
        <v>239</v>
      </c>
      <c r="AE331" s="190" t="s">
        <v>194</v>
      </c>
      <c r="AF331" s="190">
        <v>1</v>
      </c>
      <c r="AG331" s="190">
        <v>100</v>
      </c>
      <c r="AI331">
        <f t="shared" si="76"/>
        <v>2126</v>
      </c>
      <c r="AJ331" t="str">
        <f t="shared" si="77"/>
        <v>Greater Sydney</v>
      </c>
      <c r="AP331" s="190" t="str">
        <f>IF('HEM Drop In Tables'!AA152&lt;&gt;"",'HEM Drop In Tables'!AA152,"")</f>
        <v>Single person</v>
      </c>
      <c r="AQ331" s="219">
        <f>IF('HEM Drop In Tables'!AB152&lt;&gt;"",'HEM Drop In Tables'!AB152,"")</f>
        <v>318.6231698732243</v>
      </c>
      <c r="AR331" s="219">
        <f>IF('HEM Drop In Tables'!AC152&lt;&gt;"",'HEM Drop In Tables'!AC152,"")</f>
        <v>330.79852987786603</v>
      </c>
      <c r="AS331" s="219">
        <f>IF('HEM Drop In Tables'!AD152&lt;&gt;"",'HEM Drop In Tables'!AD152,"")</f>
        <v>347.67468978599362</v>
      </c>
      <c r="AT331" s="219">
        <f>IF('HEM Drop In Tables'!AE152&lt;&gt;"",'HEM Drop In Tables'!AE152,"")</f>
        <v>367.82057792655587</v>
      </c>
      <c r="AU331" s="219">
        <f>IF('HEM Drop In Tables'!AF152&lt;&gt;"",'HEM Drop In Tables'!AF152,"")</f>
        <v>405.6864063066227</v>
      </c>
      <c r="AV331" s="219">
        <f>IF('HEM Drop In Tables'!AG152&lt;&gt;"",'HEM Drop In Tables'!AG152,"")</f>
        <v>462.22384497213858</v>
      </c>
      <c r="AW331" s="219">
        <f>IF('HEM Drop In Tables'!AH152&lt;&gt;"",'HEM Drop In Tables'!AH152,"")</f>
        <v>543.01994873133413</v>
      </c>
      <c r="AX331" s="219">
        <f>IF('HEM Drop In Tables'!AI152&lt;&gt;"",'HEM Drop In Tables'!AI152,"")</f>
        <v>612.5692207710598</v>
      </c>
      <c r="AY331" s="219">
        <f>IF('HEM Drop In Tables'!AJ152&lt;&gt;"",'HEM Drop In Tables'!AJ152,"")</f>
        <v>700.43275699776279</v>
      </c>
      <c r="AZ331" s="219">
        <f>IF('HEM Drop In Tables'!AK152&lt;&gt;"",'HEM Drop In Tables'!AK152,"")</f>
        <v>745.10468650535154</v>
      </c>
      <c r="BA331" s="219">
        <f>IF('HEM Drop In Tables'!AL152&lt;&gt;"",'HEM Drop In Tables'!AL152,"")</f>
        <v>789.15551511405818</v>
      </c>
      <c r="BB331" s="219">
        <f>IF('HEM Drop In Tables'!AM152&lt;&gt;"",'HEM Drop In Tables'!AM152,"")</f>
        <v>910.00214652795</v>
      </c>
      <c r="BC331" s="219">
        <f>IF('HEM Drop In Tables'!AN152&lt;&gt;"",'HEM Drop In Tables'!AN152,"")</f>
        <v>1022.9278667286917</v>
      </c>
      <c r="BD331" s="219">
        <f>IF('HEM Drop In Tables'!AO152&lt;&gt;"",'HEM Drop In Tables'!AO152,"")</f>
        <v>1088.0167095585271</v>
      </c>
    </row>
    <row r="332" spans="28:56" x14ac:dyDescent="0.2">
      <c r="AB332" s="190">
        <v>2127</v>
      </c>
      <c r="AC332" s="190">
        <v>2127</v>
      </c>
      <c r="AD332" s="190" t="s">
        <v>239</v>
      </c>
      <c r="AE332" s="190" t="s">
        <v>194</v>
      </c>
      <c r="AF332" s="190">
        <v>0.99043000000000003</v>
      </c>
      <c r="AG332" s="190">
        <v>99.043000000000006</v>
      </c>
      <c r="AI332">
        <f t="shared" si="76"/>
        <v>2127</v>
      </c>
      <c r="AJ332" t="str">
        <f t="shared" si="77"/>
        <v>Greater Sydney</v>
      </c>
      <c r="AP332" s="190" t="str">
        <f>IF('HEM Drop In Tables'!AA153&lt;&gt;"",'HEM Drop In Tables'!AA153,"")</f>
        <v>Single parent with 1 child</v>
      </c>
      <c r="AQ332" s="219">
        <f>IF('HEM Drop In Tables'!AB153&lt;&gt;"",'HEM Drop In Tables'!AB153,"")</f>
        <v>0</v>
      </c>
      <c r="AR332" s="219">
        <f>IF('HEM Drop In Tables'!AC153&lt;&gt;"",'HEM Drop In Tables'!AC153,"")</f>
        <v>437.14777647017172</v>
      </c>
      <c r="AS332" s="219">
        <f>IF('HEM Drop In Tables'!AD153&lt;&gt;"",'HEM Drop In Tables'!AD153,"")</f>
        <v>454.12899705944261</v>
      </c>
      <c r="AT332" s="219">
        <f>IF('HEM Drop In Tables'!AE153&lt;&gt;"",'HEM Drop In Tables'!AE153,"")</f>
        <v>474.40029572289279</v>
      </c>
      <c r="AU332" s="219">
        <f>IF('HEM Drop In Tables'!AF153&lt;&gt;"",'HEM Drop In Tables'!AF153,"")</f>
        <v>512.50179732743709</v>
      </c>
      <c r="AV332" s="219">
        <f>IF('HEM Drop In Tables'!AG153&lt;&gt;"",'HEM Drop In Tables'!AG153,"")</f>
        <v>569.39120660173319</v>
      </c>
      <c r="AW332" s="219">
        <f>IF('HEM Drop In Tables'!AH153&lt;&gt;"",'HEM Drop In Tables'!AH153,"")</f>
        <v>650.69027560867801</v>
      </c>
      <c r="AX332" s="219">
        <f>IF('HEM Drop In Tables'!AI153&lt;&gt;"",'HEM Drop In Tables'!AI153,"")</f>
        <v>720.67250004604023</v>
      </c>
      <c r="AY332" s="219">
        <f>IF('HEM Drop In Tables'!AJ153&lt;&gt;"",'HEM Drop In Tables'!AJ153,"")</f>
        <v>809.08299711875236</v>
      </c>
      <c r="AZ332" s="219">
        <f>IF('HEM Drop In Tables'!AK153&lt;&gt;"",'HEM Drop In Tables'!AK153,"")</f>
        <v>854.03301464106994</v>
      </c>
      <c r="BA332" s="219">
        <f>IF('HEM Drop In Tables'!AL153&lt;&gt;"",'HEM Drop In Tables'!AL153,"")</f>
        <v>898.35806483836654</v>
      </c>
      <c r="BB332" s="219">
        <f>IF('HEM Drop In Tables'!AM153&lt;&gt;"",'HEM Drop In Tables'!AM153,"")</f>
        <v>1019.9569807447123</v>
      </c>
      <c r="BC332" s="219">
        <f>IF('HEM Drop In Tables'!AN153&lt;&gt;"",'HEM Drop In Tables'!AN153,"")</f>
        <v>1133.5856768340848</v>
      </c>
      <c r="BD332" s="219">
        <f>IF('HEM Drop In Tables'!AO153&lt;&gt;"",'HEM Drop In Tables'!AO153,"")</f>
        <v>1199.0797053651659</v>
      </c>
    </row>
    <row r="333" spans="28:56" x14ac:dyDescent="0.2">
      <c r="AB333" s="190">
        <v>2128</v>
      </c>
      <c r="AC333" s="190">
        <v>2128</v>
      </c>
      <c r="AD333" s="190" t="s">
        <v>239</v>
      </c>
      <c r="AE333" s="190" t="s">
        <v>194</v>
      </c>
      <c r="AF333" s="190">
        <v>1</v>
      </c>
      <c r="AG333" s="190">
        <v>100</v>
      </c>
      <c r="AI333">
        <f t="shared" si="76"/>
        <v>2128</v>
      </c>
      <c r="AJ333" t="str">
        <f t="shared" si="77"/>
        <v>Greater Sydney</v>
      </c>
      <c r="AP333" s="190" t="str">
        <f>IF('HEM Drop In Tables'!AA154&lt;&gt;"",'HEM Drop In Tables'!AA154,"")</f>
        <v>Single parent with 2 children</v>
      </c>
      <c r="AQ333" s="219">
        <f>IF('HEM Drop In Tables'!AB154&lt;&gt;"",'HEM Drop In Tables'!AB154,"")</f>
        <v>0</v>
      </c>
      <c r="AR333" s="219">
        <f>IF('HEM Drop In Tables'!AC154&lt;&gt;"",'HEM Drop In Tables'!AC154,"")</f>
        <v>545.49352391231707</v>
      </c>
      <c r="AS333" s="219">
        <f>IF('HEM Drop In Tables'!AD154&lt;&gt;"",'HEM Drop In Tables'!AD154,"")</f>
        <v>562.4593675544744</v>
      </c>
      <c r="AT333" s="219">
        <f>IF('HEM Drop In Tables'!AE154&lt;&gt;"",'HEM Drop In Tables'!AE154,"")</f>
        <v>582.71231001756587</v>
      </c>
      <c r="AU333" s="219">
        <f>IF('HEM Drop In Tables'!AF154&lt;&gt;"",'HEM Drop In Tables'!AF154,"")</f>
        <v>620.77934647344864</v>
      </c>
      <c r="AV333" s="219">
        <f>IF('HEM Drop In Tables'!AG154&lt;&gt;"",'HEM Drop In Tables'!AG154,"")</f>
        <v>677.61725006755103</v>
      </c>
      <c r="AW333" s="219">
        <f>IF('HEM Drop In Tables'!AH154&lt;&gt;"",'HEM Drop In Tables'!AH154,"")</f>
        <v>758.84266382922078</v>
      </c>
      <c r="AX333" s="219">
        <f>IF('HEM Drop In Tables'!AI154&lt;&gt;"",'HEM Drop In Tables'!AI154,"")</f>
        <v>828.76151750012889</v>
      </c>
      <c r="AY333" s="219">
        <f>IF('HEM Drop In Tables'!AJ154&lt;&gt;"",'HEM Drop In Tables'!AJ154,"")</f>
        <v>917.09193812767853</v>
      </c>
      <c r="AZ333" s="219">
        <f>IF('HEM Drop In Tables'!AK154&lt;&gt;"",'HEM Drop In Tables'!AK154,"")</f>
        <v>962.00125221301028</v>
      </c>
      <c r="BA333" s="219">
        <f>IF('HEM Drop In Tables'!AL154&lt;&gt;"",'HEM Drop In Tables'!AL154,"")</f>
        <v>1006.2862016727863</v>
      </c>
      <c r="BB333" s="219">
        <f>IF('HEM Drop In Tables'!AM154&lt;&gt;"",'HEM Drop In Tables'!AM154,"")</f>
        <v>1127.7749881375721</v>
      </c>
      <c r="BC333" s="219">
        <f>IF('HEM Drop In Tables'!AN154&lt;&gt;"",'HEM Drop In Tables'!AN154,"")</f>
        <v>1241.3008639688214</v>
      </c>
      <c r="BD333" s="219">
        <f>IF('HEM Drop In Tables'!AO154&lt;&gt;"",'HEM Drop In Tables'!AO154,"")</f>
        <v>1306.7355123644288</v>
      </c>
    </row>
    <row r="334" spans="28:56" x14ac:dyDescent="0.2">
      <c r="AB334" s="190">
        <v>2129</v>
      </c>
      <c r="AC334" s="190">
        <v>2129</v>
      </c>
      <c r="AD334" s="190" t="s">
        <v>239</v>
      </c>
      <c r="AE334" s="190" t="s">
        <v>194</v>
      </c>
      <c r="AF334" s="190">
        <v>1</v>
      </c>
      <c r="AG334" s="190">
        <v>100</v>
      </c>
      <c r="AI334">
        <f t="shared" si="76"/>
        <v>2129</v>
      </c>
      <c r="AJ334" t="str">
        <f t="shared" si="77"/>
        <v>Greater Sydney</v>
      </c>
      <c r="AP334" s="190" t="str">
        <f>IF('HEM Drop In Tables'!AA155&lt;&gt;"",'HEM Drop In Tables'!AA155,"")</f>
        <v>Single parent with 3 children</v>
      </c>
      <c r="AQ334" s="219">
        <f>IF('HEM Drop In Tables'!AB155&lt;&gt;"",'HEM Drop In Tables'!AB155,"")</f>
        <v>0</v>
      </c>
      <c r="AR334" s="219">
        <f>IF('HEM Drop In Tables'!AC155&lt;&gt;"",'HEM Drop In Tables'!AC155,"")</f>
        <v>0</v>
      </c>
      <c r="AS334" s="219">
        <f>IF('HEM Drop In Tables'!AD155&lt;&gt;"",'HEM Drop In Tables'!AD155,"")</f>
        <v>670.78973804950624</v>
      </c>
      <c r="AT334" s="219">
        <f>IF('HEM Drop In Tables'!AE155&lt;&gt;"",'HEM Drop In Tables'!AE155,"")</f>
        <v>691.02432431223895</v>
      </c>
      <c r="AU334" s="219">
        <f>IF('HEM Drop In Tables'!AF155&lt;&gt;"",'HEM Drop In Tables'!AF155,"")</f>
        <v>729.05689561946019</v>
      </c>
      <c r="AV334" s="219">
        <f>IF('HEM Drop In Tables'!AG155&lt;&gt;"",'HEM Drop In Tables'!AG155,"")</f>
        <v>785.84329353336886</v>
      </c>
      <c r="AW334" s="219">
        <f>IF('HEM Drop In Tables'!AH155&lt;&gt;"",'HEM Drop In Tables'!AH155,"")</f>
        <v>866.99505204976356</v>
      </c>
      <c r="AX334" s="219">
        <f>IF('HEM Drop In Tables'!AI155&lt;&gt;"",'HEM Drop In Tables'!AI155,"")</f>
        <v>936.85053495421755</v>
      </c>
      <c r="AY334" s="219">
        <f>IF('HEM Drop In Tables'!AJ155&lt;&gt;"",'HEM Drop In Tables'!AJ155,"")</f>
        <v>1025.1008791366048</v>
      </c>
      <c r="AZ334" s="219">
        <f>IF('HEM Drop In Tables'!AK155&lt;&gt;"",'HEM Drop In Tables'!AK155,"")</f>
        <v>1069.9694897849506</v>
      </c>
      <c r="BA334" s="219">
        <f>IF('HEM Drop In Tables'!AL155&lt;&gt;"",'HEM Drop In Tables'!AL155,"")</f>
        <v>1114.2143385072061</v>
      </c>
      <c r="BB334" s="219">
        <f>IF('HEM Drop In Tables'!AM155&lt;&gt;"",'HEM Drop In Tables'!AM155,"")</f>
        <v>1235.5929955304318</v>
      </c>
      <c r="BC334" s="219">
        <f>IF('HEM Drop In Tables'!AN155&lt;&gt;"",'HEM Drop In Tables'!AN155,"")</f>
        <v>1349.0160511035581</v>
      </c>
      <c r="BD334" s="219">
        <f>IF('HEM Drop In Tables'!AO155&lt;&gt;"",'HEM Drop In Tables'!AO155,"")</f>
        <v>1414.3913193636918</v>
      </c>
    </row>
    <row r="335" spans="28:56" x14ac:dyDescent="0.2">
      <c r="AB335" s="190">
        <v>2130</v>
      </c>
      <c r="AC335" s="190">
        <v>2130</v>
      </c>
      <c r="AD335" s="190" t="s">
        <v>239</v>
      </c>
      <c r="AE335" s="190" t="s">
        <v>194</v>
      </c>
      <c r="AF335" s="190">
        <v>1</v>
      </c>
      <c r="AG335" s="190">
        <v>100</v>
      </c>
      <c r="AI335">
        <f t="shared" si="76"/>
        <v>2130</v>
      </c>
      <c r="AJ335" t="str">
        <f t="shared" si="77"/>
        <v>Greater Sydney</v>
      </c>
      <c r="AP335" s="190" t="str">
        <f>IF('HEM Drop In Tables'!AA156&lt;&gt;"",'HEM Drop In Tables'!AA156,"")</f>
        <v/>
      </c>
      <c r="AQ335" s="219" t="str">
        <f>IF('HEM Drop In Tables'!AB156&lt;&gt;"",'HEM Drop In Tables'!AB156,"")</f>
        <v/>
      </c>
      <c r="AR335" s="219" t="str">
        <f>IF('HEM Drop In Tables'!AC156&lt;&gt;"",'HEM Drop In Tables'!AC156,"")</f>
        <v/>
      </c>
      <c r="AS335" s="219" t="str">
        <f>IF('HEM Drop In Tables'!AD156&lt;&gt;"",'HEM Drop In Tables'!AD156,"")</f>
        <v/>
      </c>
      <c r="AT335" s="219" t="str">
        <f>IF('HEM Drop In Tables'!AE156&lt;&gt;"",'HEM Drop In Tables'!AE156,"")</f>
        <v/>
      </c>
      <c r="AU335" s="219" t="str">
        <f>IF('HEM Drop In Tables'!AF156&lt;&gt;"",'HEM Drop In Tables'!AF156,"")</f>
        <v/>
      </c>
      <c r="AV335" s="219" t="str">
        <f>IF('HEM Drop In Tables'!AG156&lt;&gt;"",'HEM Drop In Tables'!AG156,"")</f>
        <v/>
      </c>
      <c r="AW335" s="219" t="str">
        <f>IF('HEM Drop In Tables'!AH156&lt;&gt;"",'HEM Drop In Tables'!AH156,"")</f>
        <v/>
      </c>
      <c r="AX335" s="219" t="str">
        <f>IF('HEM Drop In Tables'!AI156&lt;&gt;"",'HEM Drop In Tables'!AI156,"")</f>
        <v/>
      </c>
      <c r="AY335" s="219" t="str">
        <f>IF('HEM Drop In Tables'!AJ156&lt;&gt;"",'HEM Drop In Tables'!AJ156,"")</f>
        <v/>
      </c>
      <c r="AZ335" s="219" t="str">
        <f>IF('HEM Drop In Tables'!AK156&lt;&gt;"",'HEM Drop In Tables'!AK156,"")</f>
        <v/>
      </c>
      <c r="BA335" s="219" t="str">
        <f>IF('HEM Drop In Tables'!AL156&lt;&gt;"",'HEM Drop In Tables'!AL156,"")</f>
        <v/>
      </c>
      <c r="BB335" s="219" t="str">
        <f>IF('HEM Drop In Tables'!AM156&lt;&gt;"",'HEM Drop In Tables'!AM156,"")</f>
        <v/>
      </c>
      <c r="BC335" s="219" t="str">
        <f>IF('HEM Drop In Tables'!AN156&lt;&gt;"",'HEM Drop In Tables'!AN156,"")</f>
        <v/>
      </c>
      <c r="BD335" s="219" t="str">
        <f>IF('HEM Drop In Tables'!AO156&lt;&gt;"",'HEM Drop In Tables'!AO156,"")</f>
        <v/>
      </c>
    </row>
    <row r="336" spans="28:56" x14ac:dyDescent="0.2">
      <c r="AB336" s="190">
        <v>2131</v>
      </c>
      <c r="AC336" s="190">
        <v>2131</v>
      </c>
      <c r="AD336" s="190" t="s">
        <v>239</v>
      </c>
      <c r="AE336" s="190" t="s">
        <v>194</v>
      </c>
      <c r="AF336" s="190">
        <v>1</v>
      </c>
      <c r="AG336" s="190">
        <v>100</v>
      </c>
      <c r="AI336">
        <f t="shared" si="76"/>
        <v>2131</v>
      </c>
      <c r="AJ336" t="str">
        <f t="shared" si="77"/>
        <v>Greater Sydney</v>
      </c>
      <c r="AP336" s="190" t="str">
        <f>IF('HEM Drop In Tables'!AA157&lt;&gt;"",'HEM Drop In Tables'!AA157,"")</f>
        <v/>
      </c>
      <c r="AQ336" s="219" t="str">
        <f>IF('HEM Drop In Tables'!AB157&lt;&gt;"",'HEM Drop In Tables'!AB157,"")</f>
        <v/>
      </c>
      <c r="AR336" s="219" t="str">
        <f>IF('HEM Drop In Tables'!AC157&lt;&gt;"",'HEM Drop In Tables'!AC157,"")</f>
        <v/>
      </c>
      <c r="AS336" s="219" t="str">
        <f>IF('HEM Drop In Tables'!AD157&lt;&gt;"",'HEM Drop In Tables'!AD157,"")</f>
        <v/>
      </c>
      <c r="AT336" s="219" t="str">
        <f>IF('HEM Drop In Tables'!AE157&lt;&gt;"",'HEM Drop In Tables'!AE157,"")</f>
        <v/>
      </c>
      <c r="AU336" s="219" t="str">
        <f>IF('HEM Drop In Tables'!AF157&lt;&gt;"",'HEM Drop In Tables'!AF157,"")</f>
        <v/>
      </c>
      <c r="AV336" s="219" t="str">
        <f>IF('HEM Drop In Tables'!AG157&lt;&gt;"",'HEM Drop In Tables'!AG157,"")</f>
        <v/>
      </c>
      <c r="AW336" s="219" t="str">
        <f>IF('HEM Drop In Tables'!AH157&lt;&gt;"",'HEM Drop In Tables'!AH157,"")</f>
        <v/>
      </c>
      <c r="AX336" s="219" t="str">
        <f>IF('HEM Drop In Tables'!AI157&lt;&gt;"",'HEM Drop In Tables'!AI157,"")</f>
        <v/>
      </c>
      <c r="AY336" s="219" t="str">
        <f>IF('HEM Drop In Tables'!AJ157&lt;&gt;"",'HEM Drop In Tables'!AJ157,"")</f>
        <v/>
      </c>
      <c r="AZ336" s="219" t="str">
        <f>IF('HEM Drop In Tables'!AK157&lt;&gt;"",'HEM Drop In Tables'!AK157,"")</f>
        <v/>
      </c>
      <c r="BA336" s="219" t="str">
        <f>IF('HEM Drop In Tables'!AL157&lt;&gt;"",'HEM Drop In Tables'!AL157,"")</f>
        <v/>
      </c>
      <c r="BB336" s="219" t="str">
        <f>IF('HEM Drop In Tables'!AM157&lt;&gt;"",'HEM Drop In Tables'!AM157,"")</f>
        <v/>
      </c>
      <c r="BC336" s="219" t="str">
        <f>IF('HEM Drop In Tables'!AN157&lt;&gt;"",'HEM Drop In Tables'!AN157,"")</f>
        <v/>
      </c>
      <c r="BD336" s="219" t="str">
        <f>IF('HEM Drop In Tables'!AO157&lt;&gt;"",'HEM Drop In Tables'!AO157,"")</f>
        <v/>
      </c>
    </row>
    <row r="337" spans="28:56" ht="28.5" x14ac:dyDescent="0.45">
      <c r="AB337" s="190">
        <v>2132</v>
      </c>
      <c r="AC337" s="190">
        <v>2132</v>
      </c>
      <c r="AD337" s="190" t="s">
        <v>239</v>
      </c>
      <c r="AE337" s="190" t="s">
        <v>194</v>
      </c>
      <c r="AF337" s="190">
        <v>1</v>
      </c>
      <c r="AG337" s="190">
        <v>100</v>
      </c>
      <c r="AI337">
        <f t="shared" si="76"/>
        <v>2132</v>
      </c>
      <c r="AJ337" t="str">
        <f t="shared" si="77"/>
        <v>Greater Sydney</v>
      </c>
      <c r="AP337" s="216" t="str">
        <f>IF('HEM Drop In Tables'!AA158&lt;&gt;"",'HEM Drop In Tables'!AA158,"")</f>
        <v>Balance of TAS</v>
      </c>
      <c r="AQ337" s="219"/>
      <c r="AR337" s="219"/>
      <c r="AS337" s="219"/>
      <c r="AT337" s="219"/>
      <c r="AU337" s="219"/>
      <c r="AV337" s="219"/>
      <c r="AW337" s="219"/>
      <c r="AX337" s="219"/>
      <c r="AY337" s="219"/>
      <c r="AZ337" s="219"/>
      <c r="BA337" s="219"/>
      <c r="BB337" s="219"/>
      <c r="BC337" s="219"/>
      <c r="BD337" s="219"/>
    </row>
    <row r="338" spans="28:56" x14ac:dyDescent="0.2">
      <c r="AB338" s="190">
        <v>2133</v>
      </c>
      <c r="AC338" s="190">
        <v>2133</v>
      </c>
      <c r="AD338" s="190" t="s">
        <v>239</v>
      </c>
      <c r="AE338" s="190" t="s">
        <v>194</v>
      </c>
      <c r="AF338" s="190">
        <v>1</v>
      </c>
      <c r="AG338" s="190">
        <v>100</v>
      </c>
      <c r="AI338">
        <f t="shared" si="76"/>
        <v>2133</v>
      </c>
      <c r="AJ338" t="str">
        <f t="shared" si="77"/>
        <v>Greater Sydney</v>
      </c>
      <c r="AP338" s="190" t="str">
        <f>IF('HEM Drop In Tables'!AA159&lt;&gt;"",'HEM Drop In Tables'!AA159,"")</f>
        <v>Couple</v>
      </c>
      <c r="AQ338" s="219">
        <f>IF('HEM Drop In Tables'!AB159&lt;&gt;"",'HEM Drop In Tables'!AB159,"")</f>
        <v>0</v>
      </c>
      <c r="AR338" s="219">
        <f>IF('HEM Drop In Tables'!AC159&lt;&gt;"",'HEM Drop In Tables'!AC159,"")</f>
        <v>582.62751920973847</v>
      </c>
      <c r="AS338" s="219">
        <f>IF('HEM Drop In Tables'!AD159&lt;&gt;"",'HEM Drop In Tables'!AD159,"")</f>
        <v>599.6027639467876</v>
      </c>
      <c r="AT338" s="219">
        <f>IF('HEM Drop In Tables'!AE159&lt;&gt;"",'HEM Drop In Tables'!AE159,"")</f>
        <v>619.86692894840689</v>
      </c>
      <c r="AU338" s="219">
        <f>IF('HEM Drop In Tables'!AF159&lt;&gt;"",'HEM Drop In Tables'!AF159,"")</f>
        <v>657.95505906927451</v>
      </c>
      <c r="AV338" s="219">
        <f>IF('HEM Drop In Tables'!AG159&lt;&gt;"",'HEM Drop In Tables'!AG159,"")</f>
        <v>714.82442082561727</v>
      </c>
      <c r="AW338" s="219">
        <f>IF('HEM Drop In Tables'!AH159&lt;&gt;"",'HEM Drop In Tables'!AH159,"")</f>
        <v>796.09487992082995</v>
      </c>
      <c r="AX338" s="219">
        <f>IF('HEM Drop In Tables'!AI159&lt;&gt;"",'HEM Drop In Tables'!AI159,"")</f>
        <v>866.05251374645741</v>
      </c>
      <c r="AY338" s="219">
        <f>IF('HEM Drop In Tables'!AJ159&lt;&gt;"",'HEM Drop In Tables'!AJ159,"")</f>
        <v>954.43187993095466</v>
      </c>
      <c r="AZ338" s="219">
        <f>IF('HEM Drop In Tables'!AK159&lt;&gt;"",'HEM Drop In Tables'!AK159,"")</f>
        <v>999.36600552613629</v>
      </c>
      <c r="BA338" s="219">
        <f>IF('HEM Drop In Tables'!AL159&lt;&gt;"",'HEM Drop In Tables'!AL159,"")</f>
        <v>1043.6755677047113</v>
      </c>
      <c r="BB338" s="219">
        <f>IF('HEM Drop In Tables'!AM159&lt;&gt;"",'HEM Drop In Tables'!AM159,"")</f>
        <v>1165.2315998135869</v>
      </c>
      <c r="BC338" s="219">
        <f>IF('HEM Drop In Tables'!AN159&lt;&gt;"",'HEM Drop In Tables'!AN159,"")</f>
        <v>1278.8203824801151</v>
      </c>
      <c r="BD338" s="219">
        <f>IF('HEM Drop In Tables'!AO159&lt;&gt;"",'HEM Drop In Tables'!AO159,"")</f>
        <v>1344.2912894521744</v>
      </c>
    </row>
    <row r="339" spans="28:56" x14ac:dyDescent="0.2">
      <c r="AB339" s="190">
        <v>2134</v>
      </c>
      <c r="AC339" s="190">
        <v>2134</v>
      </c>
      <c r="AD339" s="190" t="s">
        <v>239</v>
      </c>
      <c r="AE339" s="190" t="s">
        <v>194</v>
      </c>
      <c r="AF339" s="190">
        <v>1</v>
      </c>
      <c r="AG339" s="190">
        <v>100</v>
      </c>
      <c r="AI339">
        <f t="shared" si="76"/>
        <v>2134</v>
      </c>
      <c r="AJ339" t="str">
        <f t="shared" si="77"/>
        <v>Greater Sydney</v>
      </c>
      <c r="AP339" s="190" t="str">
        <f>IF('HEM Drop In Tables'!AA160&lt;&gt;"",'HEM Drop In Tables'!AA160,"")</f>
        <v>Couple with 1 child</v>
      </c>
      <c r="AQ339" s="219">
        <f>IF('HEM Drop In Tables'!AB160&lt;&gt;"",'HEM Drop In Tables'!AB160,"")</f>
        <v>0</v>
      </c>
      <c r="AR339" s="219">
        <f>IF('HEM Drop In Tables'!AC160&lt;&gt;"",'HEM Drop In Tables'!AC160,"")</f>
        <v>0</v>
      </c>
      <c r="AS339" s="219">
        <f>IF('HEM Drop In Tables'!AD160&lt;&gt;"",'HEM Drop In Tables'!AD160,"")</f>
        <v>690.79067361281329</v>
      </c>
      <c r="AT339" s="219">
        <f>IF('HEM Drop In Tables'!AE160&lt;&gt;"",'HEM Drop In Tables'!AE160,"")</f>
        <v>711.16525737238294</v>
      </c>
      <c r="AU339" s="219">
        <f>IF('HEM Drop In Tables'!AF160&lt;&gt;"",'HEM Drop In Tables'!AF160,"")</f>
        <v>749.46092844153304</v>
      </c>
      <c r="AV339" s="219">
        <f>IF('HEM Drop In Tables'!AG160&lt;&gt;"",'HEM Drop In Tables'!AG160,"")</f>
        <v>806.64020644554603</v>
      </c>
      <c r="AW339" s="219">
        <f>IF('HEM Drop In Tables'!AH160&lt;&gt;"",'HEM Drop In Tables'!AH160,"")</f>
        <v>888.35350555664991</v>
      </c>
      <c r="AX339" s="219">
        <f>IF('HEM Drop In Tables'!AI160&lt;&gt;"",'HEM Drop In Tables'!AI160,"")</f>
        <v>958.69229919550583</v>
      </c>
      <c r="AY339" s="219">
        <f>IF('HEM Drop In Tables'!AJ160&lt;&gt;"",'HEM Drop In Tables'!AJ160,"")</f>
        <v>1047.5532600909717</v>
      </c>
      <c r="AZ339" s="219">
        <f>IF('HEM Drop In Tables'!AK160&lt;&gt;"",'HEM Drop In Tables'!AK160,"")</f>
        <v>1092.732304226603</v>
      </c>
      <c r="BA339" s="219">
        <f>IF('HEM Drop In Tables'!AL160&lt;&gt;"",'HEM Drop In Tables'!AL160,"")</f>
        <v>1137.2832152393589</v>
      </c>
      <c r="BB339" s="219">
        <f>IF('HEM Drop In Tables'!AM160&lt;&gt;"",'HEM Drop In Tables'!AM160,"")</f>
        <v>1259.5016760968938</v>
      </c>
      <c r="BC339" s="219">
        <f>IF('HEM Drop In Tables'!AN160&lt;&gt;"",'HEM Drop In Tables'!AN160,"")</f>
        <v>1373.7093262529181</v>
      </c>
      <c r="BD339" s="219">
        <f>IF('HEM Drop In Tables'!AO160&lt;&gt;"",'HEM Drop In Tables'!AO160,"")</f>
        <v>1439.5370560008967</v>
      </c>
    </row>
    <row r="340" spans="28:56" x14ac:dyDescent="0.2">
      <c r="AB340" s="190">
        <v>2135</v>
      </c>
      <c r="AC340" s="190">
        <v>2135</v>
      </c>
      <c r="AD340" s="190" t="s">
        <v>239</v>
      </c>
      <c r="AE340" s="190" t="s">
        <v>194</v>
      </c>
      <c r="AF340" s="190">
        <v>1</v>
      </c>
      <c r="AG340" s="190">
        <v>100</v>
      </c>
      <c r="AI340">
        <f t="shared" si="76"/>
        <v>2135</v>
      </c>
      <c r="AJ340" t="str">
        <f t="shared" si="77"/>
        <v>Greater Sydney</v>
      </c>
      <c r="AP340" s="190" t="str">
        <f>IF('HEM Drop In Tables'!AA161&lt;&gt;"",'HEM Drop In Tables'!AA161,"")</f>
        <v>Couple with 2 children</v>
      </c>
      <c r="AQ340" s="219">
        <f>IF('HEM Drop In Tables'!AB161&lt;&gt;"",'HEM Drop In Tables'!AB161,"")</f>
        <v>0</v>
      </c>
      <c r="AR340" s="219">
        <f>IF('HEM Drop In Tables'!AC161&lt;&gt;"",'HEM Drop In Tables'!AC161,"")</f>
        <v>0</v>
      </c>
      <c r="AS340" s="219">
        <f>IF('HEM Drop In Tables'!AD161&lt;&gt;"",'HEM Drop In Tables'!AD161,"")</f>
        <v>762.68634486177314</v>
      </c>
      <c r="AT340" s="219">
        <f>IF('HEM Drop In Tables'!AE161&lt;&gt;"",'HEM Drop In Tables'!AE161,"")</f>
        <v>783.11243087164939</v>
      </c>
      <c r="AU340" s="219">
        <f>IF('HEM Drop In Tables'!AF161&lt;&gt;"",'HEM Drop In Tables'!AF161,"")</f>
        <v>821.50487675106535</v>
      </c>
      <c r="AV340" s="219">
        <f>IF('HEM Drop In Tables'!AG161&lt;&gt;"",'HEM Drop In Tables'!AG161,"")</f>
        <v>878.8286722423162</v>
      </c>
      <c r="AW340" s="219">
        <f>IF('HEM Drop In Tables'!AH161&lt;&gt;"",'HEM Drop In Tables'!AH161,"")</f>
        <v>960.74852373426165</v>
      </c>
      <c r="AX340" s="219">
        <f>IF('HEM Drop In Tables'!AI161&lt;&gt;"",'HEM Drop In Tables'!AI161,"")</f>
        <v>1031.2651176265606</v>
      </c>
      <c r="AY340" s="219">
        <f>IF('HEM Drop In Tables'!AJ161&lt;&gt;"",'HEM Drop In Tables'!AJ161,"")</f>
        <v>1120.3506985439383</v>
      </c>
      <c r="AZ340" s="219">
        <f>IF('HEM Drop In Tables'!AK161&lt;&gt;"",'HEM Drop In Tables'!AK161,"")</f>
        <v>1165.6439263422878</v>
      </c>
      <c r="BA340" s="219">
        <f>IF('HEM Drop In Tables'!AL161&lt;&gt;"",'HEM Drop In Tables'!AL161,"")</f>
        <v>1210.3074703313587</v>
      </c>
      <c r="BB340" s="219">
        <f>IF('HEM Drop In Tables'!AM161&lt;&gt;"",'HEM Drop In Tables'!AM161,"")</f>
        <v>1332.8348712800109</v>
      </c>
      <c r="BC340" s="219">
        <f>IF('HEM Drop In Tables'!AN161&lt;&gt;"",'HEM Drop In Tables'!AN161,"")</f>
        <v>1447.3312862232478</v>
      </c>
      <c r="BD340" s="219">
        <f>IF('HEM Drop In Tables'!AO161&lt;&gt;"",'HEM Drop In Tables'!AO161,"")</f>
        <v>1513.3253391165704</v>
      </c>
    </row>
    <row r="341" spans="28:56" x14ac:dyDescent="0.2">
      <c r="AB341" s="190">
        <v>2136</v>
      </c>
      <c r="AC341" s="190">
        <v>2136</v>
      </c>
      <c r="AD341" s="190" t="s">
        <v>239</v>
      </c>
      <c r="AE341" s="190" t="s">
        <v>194</v>
      </c>
      <c r="AF341" s="190">
        <v>1</v>
      </c>
      <c r="AG341" s="190">
        <v>100</v>
      </c>
      <c r="AI341">
        <f t="shared" si="76"/>
        <v>2136</v>
      </c>
      <c r="AJ341" t="str">
        <f t="shared" si="77"/>
        <v>Greater Sydney</v>
      </c>
      <c r="AP341" s="190" t="str">
        <f>IF('HEM Drop In Tables'!AA162&lt;&gt;"",'HEM Drop In Tables'!AA162,"")</f>
        <v>Couple with 3 children</v>
      </c>
      <c r="AQ341" s="219">
        <f>IF('HEM Drop In Tables'!AB162&lt;&gt;"",'HEM Drop In Tables'!AB162,"")</f>
        <v>0</v>
      </c>
      <c r="AR341" s="219">
        <f>IF('HEM Drop In Tables'!AC162&lt;&gt;"",'HEM Drop In Tables'!AC162,"")</f>
        <v>0</v>
      </c>
      <c r="AS341" s="219">
        <f>IF('HEM Drop In Tables'!AD162&lt;&gt;"",'HEM Drop In Tables'!AD162,"")</f>
        <v>0</v>
      </c>
      <c r="AT341" s="219">
        <f>IF('HEM Drop In Tables'!AE162&lt;&gt;"",'HEM Drop In Tables'!AE162,"")</f>
        <v>865.59866279256539</v>
      </c>
      <c r="AU341" s="219">
        <f>IF('HEM Drop In Tables'!AF162&lt;&gt;"",'HEM Drop In Tables'!AF162,"")</f>
        <v>904.37164230145015</v>
      </c>
      <c r="AV341" s="219">
        <f>IF('HEM Drop In Tables'!AG162&lt;&gt;"",'HEM Drop In Tables'!AG162,"")</f>
        <v>962.2636316257616</v>
      </c>
      <c r="AW341" s="219">
        <f>IF('HEM Drop In Tables'!AH162&lt;&gt;"",'HEM Drop In Tables'!AH162,"")</f>
        <v>1044.9954464531945</v>
      </c>
      <c r="AX341" s="219">
        <f>IF('HEM Drop In Tables'!AI162&lt;&gt;"",'HEM Drop In Tables'!AI162,"")</f>
        <v>1116.2109782432217</v>
      </c>
      <c r="AY341" s="219">
        <f>IF('HEM Drop In Tables'!AJ162&lt;&gt;"",'HEM Drop In Tables'!AJ162,"")</f>
        <v>1206.1795281830657</v>
      </c>
      <c r="AZ341" s="219">
        <f>IF('HEM Drop In Tables'!AK162&lt;&gt;"",'HEM Drop In Tables'!AK162,"")</f>
        <v>1251.9217066799506</v>
      </c>
      <c r="BA341" s="219">
        <f>IF('HEM Drop In Tables'!AL162&lt;&gt;"",'HEM Drop In Tables'!AL162,"")</f>
        <v>1297.0279414148122</v>
      </c>
      <c r="BB341" s="219">
        <f>IF('HEM Drop In Tables'!AM162&lt;&gt;"",'HEM Drop In Tables'!AM162,"")</f>
        <v>1420.7697947257552</v>
      </c>
      <c r="BC341" s="219">
        <f>IF('HEM Drop In Tables'!AN162&lt;&gt;"",'HEM Drop In Tables'!AN162,"")</f>
        <v>1536.400986555831</v>
      </c>
      <c r="BD341" s="219">
        <f>IF('HEM Drop In Tables'!AO162&lt;&gt;"",'HEM Drop In Tables'!AO162,"")</f>
        <v>1603.0492262825758</v>
      </c>
    </row>
    <row r="342" spans="28:56" x14ac:dyDescent="0.2">
      <c r="AB342" s="190">
        <v>2137</v>
      </c>
      <c r="AC342" s="190">
        <v>2137</v>
      </c>
      <c r="AD342" s="190" t="s">
        <v>239</v>
      </c>
      <c r="AE342" s="190" t="s">
        <v>194</v>
      </c>
      <c r="AF342" s="190">
        <v>0.99332900000000002</v>
      </c>
      <c r="AG342" s="190">
        <v>99.332899999999995</v>
      </c>
      <c r="AI342">
        <f t="shared" si="76"/>
        <v>2137</v>
      </c>
      <c r="AJ342" t="str">
        <f t="shared" si="77"/>
        <v>Greater Sydney</v>
      </c>
      <c r="AP342" s="190" t="str">
        <f>IF('HEM Drop In Tables'!AA163&lt;&gt;"",'HEM Drop In Tables'!AA163,"")</f>
        <v/>
      </c>
      <c r="AQ342" s="219" t="str">
        <f>IF('HEM Drop In Tables'!AB163&lt;&gt;"",'HEM Drop In Tables'!AB163,"")</f>
        <v/>
      </c>
      <c r="AR342" s="219" t="str">
        <f>IF('HEM Drop In Tables'!AC163&lt;&gt;"",'HEM Drop In Tables'!AC163,"")</f>
        <v/>
      </c>
      <c r="AS342" s="219" t="str">
        <f>IF('HEM Drop In Tables'!AD163&lt;&gt;"",'HEM Drop In Tables'!AD163,"")</f>
        <v/>
      </c>
      <c r="AT342" s="219" t="str">
        <f>IF('HEM Drop In Tables'!AE163&lt;&gt;"",'HEM Drop In Tables'!AE163,"")</f>
        <v/>
      </c>
      <c r="AU342" s="219" t="str">
        <f>IF('HEM Drop In Tables'!AF163&lt;&gt;"",'HEM Drop In Tables'!AF163,"")</f>
        <v/>
      </c>
      <c r="AV342" s="219" t="str">
        <f>IF('HEM Drop In Tables'!AG163&lt;&gt;"",'HEM Drop In Tables'!AG163,"")</f>
        <v/>
      </c>
      <c r="AW342" s="219" t="str">
        <f>IF('HEM Drop In Tables'!AH163&lt;&gt;"",'HEM Drop In Tables'!AH163,"")</f>
        <v/>
      </c>
      <c r="AX342" s="219" t="str">
        <f>IF('HEM Drop In Tables'!AI163&lt;&gt;"",'HEM Drop In Tables'!AI163,"")</f>
        <v/>
      </c>
      <c r="AY342" s="219" t="str">
        <f>IF('HEM Drop In Tables'!AJ163&lt;&gt;"",'HEM Drop In Tables'!AJ163,"")</f>
        <v/>
      </c>
      <c r="AZ342" s="219" t="str">
        <f>IF('HEM Drop In Tables'!AK163&lt;&gt;"",'HEM Drop In Tables'!AK163,"")</f>
        <v/>
      </c>
      <c r="BA342" s="219" t="str">
        <f>IF('HEM Drop In Tables'!AL163&lt;&gt;"",'HEM Drop In Tables'!AL163,"")</f>
        <v/>
      </c>
      <c r="BB342" s="219" t="str">
        <f>IF('HEM Drop In Tables'!AM163&lt;&gt;"",'HEM Drop In Tables'!AM163,"")</f>
        <v/>
      </c>
      <c r="BC342" s="219" t="str">
        <f>IF('HEM Drop In Tables'!AN163&lt;&gt;"",'HEM Drop In Tables'!AN163,"")</f>
        <v/>
      </c>
      <c r="BD342" s="219" t="str">
        <f>IF('HEM Drop In Tables'!AO163&lt;&gt;"",'HEM Drop In Tables'!AO163,"")</f>
        <v/>
      </c>
    </row>
    <row r="343" spans="28:56" x14ac:dyDescent="0.2">
      <c r="AB343" s="190">
        <v>2138</v>
      </c>
      <c r="AC343" s="190">
        <v>2138</v>
      </c>
      <c r="AD343" s="190" t="s">
        <v>239</v>
      </c>
      <c r="AE343" s="190" t="s">
        <v>194</v>
      </c>
      <c r="AF343" s="190">
        <v>0.97234799999999999</v>
      </c>
      <c r="AG343" s="190">
        <v>97.234800000000007</v>
      </c>
      <c r="AI343">
        <f t="shared" si="76"/>
        <v>2138</v>
      </c>
      <c r="AJ343" t="str">
        <f t="shared" si="77"/>
        <v>Greater Sydney</v>
      </c>
      <c r="AP343" s="190" t="str">
        <f>IF('HEM Drop In Tables'!AA164&lt;&gt;"",'HEM Drop In Tables'!AA164,"")</f>
        <v>Single person</v>
      </c>
      <c r="AQ343" s="219">
        <f>IF('HEM Drop In Tables'!AB164&lt;&gt;"",'HEM Drop In Tables'!AB164,"")</f>
        <v>307.45261771376357</v>
      </c>
      <c r="AR343" s="219">
        <f>IF('HEM Drop In Tables'!AC164&lt;&gt;"",'HEM Drop In Tables'!AC164,"")</f>
        <v>319.6279777184053</v>
      </c>
      <c r="AS343" s="219">
        <f>IF('HEM Drop In Tables'!AD164&lt;&gt;"",'HEM Drop In Tables'!AD164,"")</f>
        <v>336.50413762653289</v>
      </c>
      <c r="AT343" s="219">
        <f>IF('HEM Drop In Tables'!AE164&lt;&gt;"",'HEM Drop In Tables'!AE164,"")</f>
        <v>356.65002576709514</v>
      </c>
      <c r="AU343" s="219">
        <f>IF('HEM Drop In Tables'!AF164&lt;&gt;"",'HEM Drop In Tables'!AF164,"")</f>
        <v>394.51584500202836</v>
      </c>
      <c r="AV343" s="219">
        <f>IF('HEM Drop In Tables'!AG164&lt;&gt;"",'HEM Drop In Tables'!AG164,"")</f>
        <v>451.0532928126778</v>
      </c>
      <c r="AW343" s="219">
        <f>IF('HEM Drop In Tables'!AH164&lt;&gt;"",'HEM Drop In Tables'!AH164,"")</f>
        <v>531.8493965718734</v>
      </c>
      <c r="AX343" s="219">
        <f>IF('HEM Drop In Tables'!AI164&lt;&gt;"",'HEM Drop In Tables'!AI164,"")</f>
        <v>601.39867775673281</v>
      </c>
      <c r="AY343" s="219">
        <f>IF('HEM Drop In Tables'!AJ164&lt;&gt;"",'HEM Drop In Tables'!AJ164,"")</f>
        <v>689.26219569316845</v>
      </c>
      <c r="AZ343" s="219">
        <f>IF('HEM Drop In Tables'!AK164&lt;&gt;"",'HEM Drop In Tables'!AK164,"")</f>
        <v>733.93412520075719</v>
      </c>
      <c r="BA343" s="219">
        <f>IF('HEM Drop In Tables'!AL164&lt;&gt;"",'HEM Drop In Tables'!AL164,"")</f>
        <v>777.98497209973118</v>
      </c>
      <c r="BB343" s="219">
        <f>IF('HEM Drop In Tables'!AM164&lt;&gt;"",'HEM Drop In Tables'!AM164,"")</f>
        <v>898.83162180389024</v>
      </c>
      <c r="BC343" s="219">
        <f>IF('HEM Drop In Tables'!AN164&lt;&gt;"",'HEM Drop In Tables'!AN164,"")</f>
        <v>1011.7573420046321</v>
      </c>
      <c r="BD343" s="219">
        <f>IF('HEM Drop In Tables'!AO164&lt;&gt;"",'HEM Drop In Tables'!AO164,"")</f>
        <v>1076.8461116733979</v>
      </c>
    </row>
    <row r="344" spans="28:56" x14ac:dyDescent="0.2">
      <c r="AB344" s="190">
        <v>2139</v>
      </c>
      <c r="AC344" s="190">
        <v>2139</v>
      </c>
      <c r="AD344" s="190" t="s">
        <v>239</v>
      </c>
      <c r="AE344" s="190" t="s">
        <v>194</v>
      </c>
      <c r="AF344" s="190">
        <v>0.99284799999999995</v>
      </c>
      <c r="AG344" s="190">
        <v>99.284800000000004</v>
      </c>
      <c r="AI344">
        <f t="shared" si="76"/>
        <v>2139</v>
      </c>
      <c r="AJ344" t="str">
        <f t="shared" si="77"/>
        <v>Greater Sydney</v>
      </c>
      <c r="AP344" s="190" t="str">
        <f>IF('HEM Drop In Tables'!AA165&lt;&gt;"",'HEM Drop In Tables'!AA165,"")</f>
        <v>Single parent with 1 child</v>
      </c>
      <c r="AQ344" s="219">
        <f>IF('HEM Drop In Tables'!AB165&lt;&gt;"",'HEM Drop In Tables'!AB165,"")</f>
        <v>0</v>
      </c>
      <c r="AR344" s="219">
        <f>IF('HEM Drop In Tables'!AC165&lt;&gt;"",'HEM Drop In Tables'!AC165,"")</f>
        <v>425.90768630983013</v>
      </c>
      <c r="AS344" s="219">
        <f>IF('HEM Drop In Tables'!AD165&lt;&gt;"",'HEM Drop In Tables'!AD165,"")</f>
        <v>442.88889769703786</v>
      </c>
      <c r="AT344" s="219">
        <f>IF('HEM Drop In Tables'!AE165&lt;&gt;"",'HEM Drop In Tables'!AE165,"")</f>
        <v>463.16019636048799</v>
      </c>
      <c r="AU344" s="219">
        <f>IF('HEM Drop In Tables'!AF165&lt;&gt;"",'HEM Drop In Tables'!AF165,"")</f>
        <v>501.26174397534822</v>
      </c>
      <c r="AV344" s="219">
        <f>IF('HEM Drop In Tables'!AG165&lt;&gt;"",'HEM Drop In Tables'!AG165,"")</f>
        <v>558.15111644139165</v>
      </c>
      <c r="AW344" s="219">
        <f>IF('HEM Drop In Tables'!AH165&lt;&gt;"",'HEM Drop In Tables'!AH165,"")</f>
        <v>639.45017624627314</v>
      </c>
      <c r="AX344" s="219">
        <f>IF('HEM Drop In Tables'!AI165&lt;&gt;"",'HEM Drop In Tables'!AI165,"")</f>
        <v>709.4324190877619</v>
      </c>
      <c r="AY344" s="219">
        <f>IF('HEM Drop In Tables'!AJ165&lt;&gt;"",'HEM Drop In Tables'!AJ165,"")</f>
        <v>797.8428977563475</v>
      </c>
      <c r="AZ344" s="219">
        <f>IF('HEM Drop In Tables'!AK165&lt;&gt;"",'HEM Drop In Tables'!AK165,"")</f>
        <v>842.79291527866496</v>
      </c>
      <c r="BA344" s="219">
        <f>IF('HEM Drop In Tables'!AL165&lt;&gt;"",'HEM Drop In Tables'!AL165,"")</f>
        <v>887.11798388008822</v>
      </c>
      <c r="BB344" s="219">
        <f>IF('HEM Drop In Tables'!AM165&lt;&gt;"",'HEM Drop In Tables'!AM165,"")</f>
        <v>1008.7168813823075</v>
      </c>
      <c r="BC344" s="219">
        <f>IF('HEM Drop In Tables'!AN165&lt;&gt;"",'HEM Drop In Tables'!AN165,"")</f>
        <v>1122.3456142799328</v>
      </c>
      <c r="BD344" s="219">
        <f>IF('HEM Drop In Tables'!AO165&lt;&gt;"",'HEM Drop In Tables'!AO165,"")</f>
        <v>1187.8395691945082</v>
      </c>
    </row>
    <row r="345" spans="28:56" x14ac:dyDescent="0.2">
      <c r="AB345" s="190">
        <v>2140</v>
      </c>
      <c r="AC345" s="190">
        <v>2140</v>
      </c>
      <c r="AD345" s="190" t="s">
        <v>239</v>
      </c>
      <c r="AE345" s="190" t="s">
        <v>194</v>
      </c>
      <c r="AF345" s="190">
        <v>1</v>
      </c>
      <c r="AG345" s="190">
        <v>100</v>
      </c>
      <c r="AI345">
        <f t="shared" si="76"/>
        <v>2140</v>
      </c>
      <c r="AJ345" t="str">
        <f t="shared" si="77"/>
        <v>Greater Sydney</v>
      </c>
      <c r="AP345" s="190" t="str">
        <f>IF('HEM Drop In Tables'!AA166&lt;&gt;"",'HEM Drop In Tables'!AA166,"")</f>
        <v>Single parent with 2 children</v>
      </c>
      <c r="AQ345" s="219">
        <f>IF('HEM Drop In Tables'!AB166&lt;&gt;"",'HEM Drop In Tables'!AB166,"")</f>
        <v>0</v>
      </c>
      <c r="AR345" s="219">
        <f>IF('HEM Drop In Tables'!AC166&lt;&gt;"",'HEM Drop In Tables'!AC166,"")</f>
        <v>534.26361195271443</v>
      </c>
      <c r="AS345" s="219">
        <f>IF('HEM Drop In Tables'!AD166&lt;&gt;"",'HEM Drop In Tables'!AD166,"")</f>
        <v>551.22945559487164</v>
      </c>
      <c r="AT345" s="219">
        <f>IF('HEM Drop In Tables'!AE166&lt;&gt;"",'HEM Drop In Tables'!AE166,"")</f>
        <v>571.48239805796311</v>
      </c>
      <c r="AU345" s="219">
        <f>IF('HEM Drop In Tables'!AF166&lt;&gt;"",'HEM Drop In Tables'!AF166,"")</f>
        <v>609.54943451384588</v>
      </c>
      <c r="AV345" s="219">
        <f>IF('HEM Drop In Tables'!AG166&lt;&gt;"",'HEM Drop In Tables'!AG166,"")</f>
        <v>666.38732891421785</v>
      </c>
      <c r="AW345" s="219">
        <f>IF('HEM Drop In Tables'!AH166&lt;&gt;"",'HEM Drop In Tables'!AH166,"")</f>
        <v>747.6127426758876</v>
      </c>
      <c r="AX345" s="219">
        <f>IF('HEM Drop In Tables'!AI166&lt;&gt;"",'HEM Drop In Tables'!AI166,"")</f>
        <v>817.53163312171773</v>
      </c>
      <c r="AY345" s="219">
        <f>IF('HEM Drop In Tables'!AJ166&lt;&gt;"",'HEM Drop In Tables'!AJ166,"")</f>
        <v>905.86207213672833</v>
      </c>
      <c r="AZ345" s="219">
        <f>IF('HEM Drop In Tables'!AK166&lt;&gt;"",'HEM Drop In Tables'!AK166,"")</f>
        <v>950.77138622205996</v>
      </c>
      <c r="BA345" s="219">
        <f>IF('HEM Drop In Tables'!AL166&lt;&gt;"",'HEM Drop In Tables'!AL166,"")</f>
        <v>995.05631729437505</v>
      </c>
      <c r="BB345" s="219">
        <f>IF('HEM Drop In Tables'!AM166&lt;&gt;"",'HEM Drop In Tables'!AM166,"")</f>
        <v>1116.5451037591608</v>
      </c>
      <c r="BC345" s="219">
        <f>IF('HEM Drop In Tables'!AN166&lt;&gt;"",'HEM Drop In Tables'!AN166,"")</f>
        <v>1230.0709060405661</v>
      </c>
      <c r="BD345" s="219">
        <f>IF('HEM Drop In Tables'!AO166&lt;&gt;"",'HEM Drop In Tables'!AO166,"")</f>
        <v>1295.5056279860173</v>
      </c>
    </row>
    <row r="346" spans="28:56" x14ac:dyDescent="0.2">
      <c r="AB346" s="190">
        <v>2141</v>
      </c>
      <c r="AC346" s="190">
        <v>2141</v>
      </c>
      <c r="AD346" s="190" t="s">
        <v>239</v>
      </c>
      <c r="AE346" s="190" t="s">
        <v>194</v>
      </c>
      <c r="AF346" s="190">
        <v>1</v>
      </c>
      <c r="AG346" s="190">
        <v>100</v>
      </c>
      <c r="AI346">
        <f t="shared" si="76"/>
        <v>2141</v>
      </c>
      <c r="AJ346" t="str">
        <f t="shared" si="77"/>
        <v>Greater Sydney</v>
      </c>
      <c r="AP346" s="190" t="str">
        <f>IF('HEM Drop In Tables'!AA167&lt;&gt;"",'HEM Drop In Tables'!AA167,"")</f>
        <v>Single parent with 3 children</v>
      </c>
      <c r="AQ346" s="219">
        <f>IF('HEM Drop In Tables'!AB167&lt;&gt;"",'HEM Drop In Tables'!AB167,"")</f>
        <v>0</v>
      </c>
      <c r="AR346" s="219">
        <f>IF('HEM Drop In Tables'!AC167&lt;&gt;"",'HEM Drop In Tables'!AC167,"")</f>
        <v>0</v>
      </c>
      <c r="AS346" s="219">
        <f>IF('HEM Drop In Tables'!AD167&lt;&gt;"",'HEM Drop In Tables'!AD167,"")</f>
        <v>659.57001349270536</v>
      </c>
      <c r="AT346" s="219">
        <f>IF('HEM Drop In Tables'!AE167&lt;&gt;"",'HEM Drop In Tables'!AE167,"")</f>
        <v>679.80459975543818</v>
      </c>
      <c r="AU346" s="219">
        <f>IF('HEM Drop In Tables'!AF167&lt;&gt;"",'HEM Drop In Tables'!AF167,"")</f>
        <v>717.83712505234348</v>
      </c>
      <c r="AV346" s="219">
        <f>IF('HEM Drop In Tables'!AG167&lt;&gt;"",'HEM Drop In Tables'!AG167,"")</f>
        <v>774.62354138704404</v>
      </c>
      <c r="AW346" s="219">
        <f>IF('HEM Drop In Tables'!AH167&lt;&gt;"",'HEM Drop In Tables'!AH167,"")</f>
        <v>855.77530910550206</v>
      </c>
      <c r="AX346" s="219">
        <f>IF('HEM Drop In Tables'!AI167&lt;&gt;"",'HEM Drop In Tables'!AI167,"")</f>
        <v>925.63084715567356</v>
      </c>
      <c r="AY346" s="219">
        <f>IF('HEM Drop In Tables'!AJ167&lt;&gt;"",'HEM Drop In Tables'!AJ167,"")</f>
        <v>1013.8812465171092</v>
      </c>
      <c r="AZ346" s="219">
        <f>IF('HEM Drop In Tables'!AK167&lt;&gt;"",'HEM Drop In Tables'!AK167,"")</f>
        <v>1058.7498571654551</v>
      </c>
      <c r="BA346" s="219">
        <f>IF('HEM Drop In Tables'!AL167&lt;&gt;"",'HEM Drop In Tables'!AL167,"")</f>
        <v>1102.994650708662</v>
      </c>
      <c r="BB346" s="219">
        <f>IF('HEM Drop In Tables'!AM167&lt;&gt;"",'HEM Drop In Tables'!AM167,"")</f>
        <v>1224.3733261360142</v>
      </c>
      <c r="BC346" s="219">
        <f>IF('HEM Drop In Tables'!AN167&lt;&gt;"",'HEM Drop In Tables'!AN167,"")</f>
        <v>1337.7961978011995</v>
      </c>
      <c r="BD346" s="219">
        <f>IF('HEM Drop In Tables'!AO167&lt;&gt;"",'HEM Drop In Tables'!AO167,"")</f>
        <v>1403.1716867775265</v>
      </c>
    </row>
    <row r="347" spans="28:56" x14ac:dyDescent="0.2">
      <c r="AB347" s="190">
        <v>2142</v>
      </c>
      <c r="AC347" s="190">
        <v>2142</v>
      </c>
      <c r="AD347" s="190" t="s">
        <v>239</v>
      </c>
      <c r="AE347" s="190" t="s">
        <v>194</v>
      </c>
      <c r="AF347" s="190">
        <v>1</v>
      </c>
      <c r="AG347" s="190">
        <v>100</v>
      </c>
      <c r="AI347">
        <f t="shared" si="76"/>
        <v>2142</v>
      </c>
      <c r="AJ347" t="str">
        <f t="shared" si="77"/>
        <v>Greater Sydney</v>
      </c>
      <c r="AP347" s="190" t="str">
        <f>IF('HEM Drop In Tables'!AA168&lt;&gt;"",'HEM Drop In Tables'!AA168,"")</f>
        <v/>
      </c>
      <c r="AQ347" s="219" t="str">
        <f>IF('HEM Drop In Tables'!AB168&lt;&gt;"",'HEM Drop In Tables'!AB168,"")</f>
        <v/>
      </c>
      <c r="AR347" s="219" t="str">
        <f>IF('HEM Drop In Tables'!AC168&lt;&gt;"",'HEM Drop In Tables'!AC168,"")</f>
        <v/>
      </c>
      <c r="AS347" s="219" t="str">
        <f>IF('HEM Drop In Tables'!AD168&lt;&gt;"",'HEM Drop In Tables'!AD168,"")</f>
        <v/>
      </c>
      <c r="AT347" s="219" t="str">
        <f>IF('HEM Drop In Tables'!AE168&lt;&gt;"",'HEM Drop In Tables'!AE168,"")</f>
        <v/>
      </c>
      <c r="AU347" s="219" t="str">
        <f>IF('HEM Drop In Tables'!AF168&lt;&gt;"",'HEM Drop In Tables'!AF168,"")</f>
        <v/>
      </c>
      <c r="AV347" s="219" t="str">
        <f>IF('HEM Drop In Tables'!AG168&lt;&gt;"",'HEM Drop In Tables'!AG168,"")</f>
        <v/>
      </c>
      <c r="AW347" s="219" t="str">
        <f>IF('HEM Drop In Tables'!AH168&lt;&gt;"",'HEM Drop In Tables'!AH168,"")</f>
        <v/>
      </c>
      <c r="AX347" s="219" t="str">
        <f>IF('HEM Drop In Tables'!AI168&lt;&gt;"",'HEM Drop In Tables'!AI168,"")</f>
        <v/>
      </c>
      <c r="AY347" s="219" t="str">
        <f>IF('HEM Drop In Tables'!AJ168&lt;&gt;"",'HEM Drop In Tables'!AJ168,"")</f>
        <v/>
      </c>
      <c r="AZ347" s="219" t="str">
        <f>IF('HEM Drop In Tables'!AK168&lt;&gt;"",'HEM Drop In Tables'!AK168,"")</f>
        <v/>
      </c>
      <c r="BA347" s="219" t="str">
        <f>IF('HEM Drop In Tables'!AL168&lt;&gt;"",'HEM Drop In Tables'!AL168,"")</f>
        <v/>
      </c>
      <c r="BB347" s="219" t="str">
        <f>IF('HEM Drop In Tables'!AM168&lt;&gt;"",'HEM Drop In Tables'!AM168,"")</f>
        <v/>
      </c>
      <c r="BC347" s="219" t="str">
        <f>IF('HEM Drop In Tables'!AN168&lt;&gt;"",'HEM Drop In Tables'!AN168,"")</f>
        <v/>
      </c>
      <c r="BD347" s="219" t="str">
        <f>IF('HEM Drop In Tables'!AO168&lt;&gt;"",'HEM Drop In Tables'!AO168,"")</f>
        <v/>
      </c>
    </row>
    <row r="348" spans="28:56" x14ac:dyDescent="0.2">
      <c r="AB348" s="190">
        <v>2143</v>
      </c>
      <c r="AC348" s="190">
        <v>2143</v>
      </c>
      <c r="AD348" s="190" t="s">
        <v>239</v>
      </c>
      <c r="AE348" s="190" t="s">
        <v>194</v>
      </c>
      <c r="AF348" s="190">
        <v>1</v>
      </c>
      <c r="AG348" s="190">
        <v>100</v>
      </c>
      <c r="AI348">
        <f t="shared" si="76"/>
        <v>2143</v>
      </c>
      <c r="AJ348" t="str">
        <f t="shared" si="77"/>
        <v>Greater Sydney</v>
      </c>
      <c r="AP348" s="190" t="str">
        <f>IF('HEM Drop In Tables'!AA169&lt;&gt;"",'HEM Drop In Tables'!AA169,"")</f>
        <v/>
      </c>
      <c r="AQ348" s="219" t="str">
        <f>IF('HEM Drop In Tables'!AB169&lt;&gt;"",'HEM Drop In Tables'!AB169,"")</f>
        <v/>
      </c>
      <c r="AR348" s="219" t="str">
        <f>IF('HEM Drop In Tables'!AC169&lt;&gt;"",'HEM Drop In Tables'!AC169,"")</f>
        <v/>
      </c>
      <c r="AS348" s="219" t="str">
        <f>IF('HEM Drop In Tables'!AD169&lt;&gt;"",'HEM Drop In Tables'!AD169,"")</f>
        <v/>
      </c>
      <c r="AT348" s="219" t="str">
        <f>IF('HEM Drop In Tables'!AE169&lt;&gt;"",'HEM Drop In Tables'!AE169,"")</f>
        <v/>
      </c>
      <c r="AU348" s="219" t="str">
        <f>IF('HEM Drop In Tables'!AF169&lt;&gt;"",'HEM Drop In Tables'!AF169,"")</f>
        <v/>
      </c>
      <c r="AV348" s="219" t="str">
        <f>IF('HEM Drop In Tables'!AG169&lt;&gt;"",'HEM Drop In Tables'!AG169,"")</f>
        <v/>
      </c>
      <c r="AW348" s="219" t="str">
        <f>IF('HEM Drop In Tables'!AH169&lt;&gt;"",'HEM Drop In Tables'!AH169,"")</f>
        <v/>
      </c>
      <c r="AX348" s="219" t="str">
        <f>IF('HEM Drop In Tables'!AI169&lt;&gt;"",'HEM Drop In Tables'!AI169,"")</f>
        <v/>
      </c>
      <c r="AY348" s="219" t="str">
        <f>IF('HEM Drop In Tables'!AJ169&lt;&gt;"",'HEM Drop In Tables'!AJ169,"")</f>
        <v/>
      </c>
      <c r="AZ348" s="219" t="str">
        <f>IF('HEM Drop In Tables'!AK169&lt;&gt;"",'HEM Drop In Tables'!AK169,"")</f>
        <v/>
      </c>
      <c r="BA348" s="219" t="str">
        <f>IF('HEM Drop In Tables'!AL169&lt;&gt;"",'HEM Drop In Tables'!AL169,"")</f>
        <v/>
      </c>
      <c r="BB348" s="219" t="str">
        <f>IF('HEM Drop In Tables'!AM169&lt;&gt;"",'HEM Drop In Tables'!AM169,"")</f>
        <v/>
      </c>
      <c r="BC348" s="219" t="str">
        <f>IF('HEM Drop In Tables'!AN169&lt;&gt;"",'HEM Drop In Tables'!AN169,"")</f>
        <v/>
      </c>
      <c r="BD348" s="219" t="str">
        <f>IF('HEM Drop In Tables'!AO169&lt;&gt;"",'HEM Drop In Tables'!AO169,"")</f>
        <v/>
      </c>
    </row>
    <row r="349" spans="28:56" ht="28.5" x14ac:dyDescent="0.45">
      <c r="AB349" s="190">
        <v>2144</v>
      </c>
      <c r="AC349" s="190">
        <v>2144</v>
      </c>
      <c r="AD349" s="190" t="s">
        <v>239</v>
      </c>
      <c r="AE349" s="190" t="s">
        <v>194</v>
      </c>
      <c r="AF349" s="190">
        <v>1</v>
      </c>
      <c r="AG349" s="190">
        <v>100</v>
      </c>
      <c r="AI349">
        <f t="shared" si="76"/>
        <v>2144</v>
      </c>
      <c r="AJ349" t="str">
        <f t="shared" si="77"/>
        <v>Greater Sydney</v>
      </c>
      <c r="AP349" s="216" t="str">
        <f>IF('HEM Drop In Tables'!AA170&lt;&gt;"",'HEM Drop In Tables'!AA170,"")</f>
        <v>ACT &amp; NT</v>
      </c>
      <c r="AQ349" s="219"/>
      <c r="AR349" s="219"/>
      <c r="AS349" s="219"/>
      <c r="AT349" s="219"/>
      <c r="AU349" s="219"/>
      <c r="AV349" s="219"/>
      <c r="AW349" s="219"/>
      <c r="AX349" s="219"/>
      <c r="AY349" s="219"/>
      <c r="AZ349" s="219"/>
      <c r="BA349" s="219"/>
      <c r="BB349" s="219"/>
      <c r="BC349" s="219"/>
      <c r="BD349" s="219"/>
    </row>
    <row r="350" spans="28:56" x14ac:dyDescent="0.2">
      <c r="AB350" s="190">
        <v>2145</v>
      </c>
      <c r="AC350" s="190">
        <v>2145</v>
      </c>
      <c r="AD350" s="190" t="s">
        <v>239</v>
      </c>
      <c r="AE350" s="190" t="s">
        <v>194</v>
      </c>
      <c r="AF350" s="190">
        <v>1</v>
      </c>
      <c r="AG350" s="190">
        <v>100</v>
      </c>
      <c r="AI350">
        <f t="shared" si="76"/>
        <v>2145</v>
      </c>
      <c r="AJ350" t="str">
        <f t="shared" si="77"/>
        <v>Greater Sydney</v>
      </c>
      <c r="AP350" s="190" t="str">
        <f>IF('HEM Drop In Tables'!AA171&lt;&gt;"",'HEM Drop In Tables'!AA171,"")</f>
        <v>Couple</v>
      </c>
      <c r="AQ350" s="219">
        <f>IF('HEM Drop In Tables'!AB171&lt;&gt;"",'HEM Drop In Tables'!AB171,"")</f>
        <v>0</v>
      </c>
      <c r="AR350" s="219">
        <f>IF('HEM Drop In Tables'!AC171&lt;&gt;"",'HEM Drop In Tables'!AC171,"")</f>
        <v>589.04789425393926</v>
      </c>
      <c r="AS350" s="219">
        <f>IF('HEM Drop In Tables'!AD171&lt;&gt;"",'HEM Drop In Tables'!AD171,"")</f>
        <v>606.0231389909884</v>
      </c>
      <c r="AT350" s="219">
        <f>IF('HEM Drop In Tables'!AE171&lt;&gt;"",'HEM Drop In Tables'!AE171,"")</f>
        <v>626.28730399260769</v>
      </c>
      <c r="AU350" s="219">
        <f>IF('HEM Drop In Tables'!AF171&lt;&gt;"",'HEM Drop In Tables'!AF171,"")</f>
        <v>664.37543411347531</v>
      </c>
      <c r="AV350" s="219">
        <f>IF('HEM Drop In Tables'!AG171&lt;&gt;"",'HEM Drop In Tables'!AG171,"")</f>
        <v>721.24483266511754</v>
      </c>
      <c r="AW350" s="219">
        <f>IF('HEM Drop In Tables'!AH171&lt;&gt;"",'HEM Drop In Tables'!AH171,"")</f>
        <v>802.51525496503075</v>
      </c>
      <c r="AX350" s="219">
        <f>IF('HEM Drop In Tables'!AI171&lt;&gt;"",'HEM Drop In Tables'!AI171,"")</f>
        <v>872.4728887906582</v>
      </c>
      <c r="AY350" s="219">
        <f>IF('HEM Drop In Tables'!AJ171&lt;&gt;"",'HEM Drop In Tables'!AJ171,"")</f>
        <v>960.85225497515546</v>
      </c>
      <c r="AZ350" s="219">
        <f>IF('HEM Drop In Tables'!AK171&lt;&gt;"",'HEM Drop In Tables'!AK171,"")</f>
        <v>1005.7864541609364</v>
      </c>
      <c r="BA350" s="219">
        <f>IF('HEM Drop In Tables'!AL171&lt;&gt;"",'HEM Drop In Tables'!AL171,"")</f>
        <v>1050.0959059536124</v>
      </c>
      <c r="BB350" s="219">
        <f>IF('HEM Drop In Tables'!AM171&lt;&gt;"",'HEM Drop In Tables'!AM171,"")</f>
        <v>1171.6520484483869</v>
      </c>
      <c r="BC350" s="219">
        <f>IF('HEM Drop In Tables'!AN171&lt;&gt;"",'HEM Drop In Tables'!AN171,"")</f>
        <v>1285.240757524316</v>
      </c>
      <c r="BD350" s="219">
        <f>IF('HEM Drop In Tables'!AO171&lt;&gt;"",'HEM Drop In Tables'!AO171,"")</f>
        <v>1350.7117380869745</v>
      </c>
    </row>
    <row r="351" spans="28:56" x14ac:dyDescent="0.2">
      <c r="AB351" s="190">
        <v>2146</v>
      </c>
      <c r="AC351" s="190">
        <v>2146</v>
      </c>
      <c r="AD351" s="190" t="s">
        <v>239</v>
      </c>
      <c r="AE351" s="190" t="s">
        <v>194</v>
      </c>
      <c r="AF351" s="190">
        <v>1</v>
      </c>
      <c r="AG351" s="190">
        <v>100</v>
      </c>
      <c r="AI351">
        <f t="shared" si="76"/>
        <v>2146</v>
      </c>
      <c r="AJ351" t="str">
        <f t="shared" si="77"/>
        <v>Greater Sydney</v>
      </c>
      <c r="AP351" s="190" t="str">
        <f>IF('HEM Drop In Tables'!AA172&lt;&gt;"",'HEM Drop In Tables'!AA172,"")</f>
        <v>Couple with 1 child</v>
      </c>
      <c r="AQ351" s="219">
        <f>IF('HEM Drop In Tables'!AB172&lt;&gt;"",'HEM Drop In Tables'!AB172,"")</f>
        <v>0</v>
      </c>
      <c r="AR351" s="219">
        <f>IF('HEM Drop In Tables'!AC172&lt;&gt;"",'HEM Drop In Tables'!AC172,"")</f>
        <v>0</v>
      </c>
      <c r="AS351" s="219">
        <f>IF('HEM Drop In Tables'!AD172&lt;&gt;"",'HEM Drop In Tables'!AD172,"")</f>
        <v>697.24603306608776</v>
      </c>
      <c r="AT351" s="219">
        <f>IF('HEM Drop In Tables'!AE172&lt;&gt;"",'HEM Drop In Tables'!AE172,"")</f>
        <v>717.62061682565741</v>
      </c>
      <c r="AU351" s="219">
        <f>IF('HEM Drop In Tables'!AF172&lt;&gt;"",'HEM Drop In Tables'!AF172,"")</f>
        <v>755.91628789480774</v>
      </c>
      <c r="AV351" s="219">
        <f>IF('HEM Drop In Tables'!AG172&lt;&gt;"",'HEM Drop In Tables'!AG172,"")</f>
        <v>813.0955658988205</v>
      </c>
      <c r="AW351" s="219">
        <f>IF('HEM Drop In Tables'!AH172&lt;&gt;"",'HEM Drop In Tables'!AH172,"")</f>
        <v>894.80886500992438</v>
      </c>
      <c r="AX351" s="219">
        <f>IF('HEM Drop In Tables'!AI172&lt;&gt;"",'HEM Drop In Tables'!AI172,"")</f>
        <v>965.14765864878041</v>
      </c>
      <c r="AY351" s="219">
        <f>IF('HEM Drop In Tables'!AJ172&lt;&gt;"",'HEM Drop In Tables'!AJ172,"")</f>
        <v>1054.0086195442464</v>
      </c>
      <c r="AZ351" s="219">
        <f>IF('HEM Drop In Tables'!AK172&lt;&gt;"",'HEM Drop In Tables'!AK172,"")</f>
        <v>1099.1876451819796</v>
      </c>
      <c r="BA351" s="219">
        <f>IF('HEM Drop In Tables'!AL172&lt;&gt;"",'HEM Drop In Tables'!AL172,"")</f>
        <v>1143.7385746926334</v>
      </c>
      <c r="BB351" s="219">
        <f>IF('HEM Drop In Tables'!AM172&lt;&gt;"",'HEM Drop In Tables'!AM172,"")</f>
        <v>1265.9570355501683</v>
      </c>
      <c r="BC351" s="219">
        <f>IF('HEM Drop In Tables'!AN172&lt;&gt;"",'HEM Drop In Tables'!AN172,"")</f>
        <v>1380.1646857061926</v>
      </c>
      <c r="BD351" s="219">
        <f>IF('HEM Drop In Tables'!AO172&lt;&gt;"",'HEM Drop In Tables'!AO172,"")</f>
        <v>1445.9924154541711</v>
      </c>
    </row>
    <row r="352" spans="28:56" x14ac:dyDescent="0.2">
      <c r="AB352" s="190">
        <v>2147</v>
      </c>
      <c r="AC352" s="190">
        <v>2147</v>
      </c>
      <c r="AD352" s="190" t="s">
        <v>239</v>
      </c>
      <c r="AE352" s="190" t="s">
        <v>194</v>
      </c>
      <c r="AF352" s="190">
        <v>1</v>
      </c>
      <c r="AG352" s="190">
        <v>100</v>
      </c>
      <c r="AI352">
        <f t="shared" si="76"/>
        <v>2147</v>
      </c>
      <c r="AJ352" t="str">
        <f t="shared" si="77"/>
        <v>Greater Sydney</v>
      </c>
      <c r="AP352" s="190" t="str">
        <f>IF('HEM Drop In Tables'!AA173&lt;&gt;"",'HEM Drop In Tables'!AA173,"")</f>
        <v>Couple with 2 children</v>
      </c>
      <c r="AQ352" s="219">
        <f>IF('HEM Drop In Tables'!AB173&lt;&gt;"",'HEM Drop In Tables'!AB173,"")</f>
        <v>0</v>
      </c>
      <c r="AR352" s="219">
        <f>IF('HEM Drop In Tables'!AC173&lt;&gt;"",'HEM Drop In Tables'!AC173,"")</f>
        <v>0</v>
      </c>
      <c r="AS352" s="219">
        <f>IF('HEM Drop In Tables'!AD173&lt;&gt;"",'HEM Drop In Tables'!AD173,"")</f>
        <v>769.15805906475089</v>
      </c>
      <c r="AT352" s="219">
        <f>IF('HEM Drop In Tables'!AE173&lt;&gt;"",'HEM Drop In Tables'!AE173,"")</f>
        <v>789.58410798531418</v>
      </c>
      <c r="AU352" s="219">
        <f>IF('HEM Drop In Tables'!AF173&lt;&gt;"",'HEM Drop In Tables'!AF173,"")</f>
        <v>827.97662804335584</v>
      </c>
      <c r="AV352" s="219">
        <f>IF('HEM Drop In Tables'!AG173&lt;&gt;"",'HEM Drop In Tables'!AG173,"")</f>
        <v>885.30034935598098</v>
      </c>
      <c r="AW352" s="219">
        <f>IF('HEM Drop In Tables'!AH173&lt;&gt;"",'HEM Drop In Tables'!AH173,"")</f>
        <v>967.22020084792644</v>
      </c>
      <c r="AX352" s="219">
        <f>IF('HEM Drop In Tables'!AI173&lt;&gt;"",'HEM Drop In Tables'!AI173,"")</f>
        <v>1037.7367947402254</v>
      </c>
      <c r="AY352" s="219">
        <f>IF('HEM Drop In Tables'!AJ173&lt;&gt;"",'HEM Drop In Tables'!AJ173,"")</f>
        <v>1126.8223571129465</v>
      </c>
      <c r="AZ352" s="219">
        <f>IF('HEM Drop In Tables'!AK173&lt;&gt;"",'HEM Drop In Tables'!AK173,"")</f>
        <v>1172.1156034559524</v>
      </c>
      <c r="BA352" s="219">
        <f>IF('HEM Drop In Tables'!AL173&lt;&gt;"",'HEM Drop In Tables'!AL173,"")</f>
        <v>1216.7791474450232</v>
      </c>
      <c r="BB352" s="219">
        <f>IF('HEM Drop In Tables'!AM173&lt;&gt;"",'HEM Drop In Tables'!AM173,"")</f>
        <v>1339.3065483936759</v>
      </c>
      <c r="BC352" s="219">
        <f>IF('HEM Drop In Tables'!AN173&lt;&gt;"",'HEM Drop In Tables'!AN173,"")</f>
        <v>1453.8029633369129</v>
      </c>
      <c r="BD352" s="219">
        <f>IF('HEM Drop In Tables'!AO173&lt;&gt;"",'HEM Drop In Tables'!AO173,"")</f>
        <v>1519.7970162302354</v>
      </c>
    </row>
    <row r="353" spans="28:56" x14ac:dyDescent="0.2">
      <c r="AB353" s="190">
        <v>2148</v>
      </c>
      <c r="AC353" s="190">
        <v>2148</v>
      </c>
      <c r="AD353" s="190" t="s">
        <v>239</v>
      </c>
      <c r="AE353" s="190" t="s">
        <v>194</v>
      </c>
      <c r="AF353" s="190">
        <v>1</v>
      </c>
      <c r="AG353" s="190">
        <v>100</v>
      </c>
      <c r="AI353">
        <f t="shared" si="76"/>
        <v>2148</v>
      </c>
      <c r="AJ353" t="str">
        <f t="shared" si="77"/>
        <v>Greater Sydney</v>
      </c>
      <c r="AP353" s="190" t="str">
        <f>IF('HEM Drop In Tables'!AA174&lt;&gt;"",'HEM Drop In Tables'!AA174,"")</f>
        <v>Couple with 3 children</v>
      </c>
      <c r="AQ353" s="219">
        <f>IF('HEM Drop In Tables'!AB174&lt;&gt;"",'HEM Drop In Tables'!AB174,"")</f>
        <v>0</v>
      </c>
      <c r="AR353" s="219">
        <f>IF('HEM Drop In Tables'!AC174&lt;&gt;"",'HEM Drop In Tables'!AC174,"")</f>
        <v>0</v>
      </c>
      <c r="AS353" s="219">
        <f>IF('HEM Drop In Tables'!AD174&lt;&gt;"",'HEM Drop In Tables'!AD174,"")</f>
        <v>0</v>
      </c>
      <c r="AT353" s="219">
        <f>IF('HEM Drop In Tables'!AE174&lt;&gt;"",'HEM Drop In Tables'!AE174,"")</f>
        <v>872.13448509741045</v>
      </c>
      <c r="AU353" s="219">
        <f>IF('HEM Drop In Tables'!AF174&lt;&gt;"",'HEM Drop In Tables'!AF174,"")</f>
        <v>910.90746460629521</v>
      </c>
      <c r="AV353" s="219">
        <f>IF('HEM Drop In Tables'!AG174&lt;&gt;"",'HEM Drop In Tables'!AG174,"")</f>
        <v>968.79945393060666</v>
      </c>
      <c r="AW353" s="219">
        <f>IF('HEM Drop In Tables'!AH174&lt;&gt;"",'HEM Drop In Tables'!AH174,"")</f>
        <v>1051.5312500295743</v>
      </c>
      <c r="AX353" s="219">
        <f>IF('HEM Drop In Tables'!AI174&lt;&gt;"",'HEM Drop In Tables'!AI174,"")</f>
        <v>1122.7468005480669</v>
      </c>
      <c r="AY353" s="219">
        <f>IF('HEM Drop In Tables'!AJ174&lt;&gt;"",'HEM Drop In Tables'!AJ174,"")</f>
        <v>1212.7153504879109</v>
      </c>
      <c r="AZ353" s="219">
        <f>IF('HEM Drop In Tables'!AK174&lt;&gt;"",'HEM Drop In Tables'!AK174,"")</f>
        <v>1258.4575289847958</v>
      </c>
      <c r="BA353" s="219">
        <f>IF('HEM Drop In Tables'!AL174&lt;&gt;"",'HEM Drop In Tables'!AL174,"")</f>
        <v>1303.5637262627272</v>
      </c>
      <c r="BB353" s="219">
        <f>IF('HEM Drop In Tables'!AM174&lt;&gt;"",'HEM Drop In Tables'!AM174,"")</f>
        <v>1427.3056170306002</v>
      </c>
      <c r="BC353" s="219">
        <f>IF('HEM Drop In Tables'!AN174&lt;&gt;"",'HEM Drop In Tables'!AN174,"")</f>
        <v>1542.9368088606759</v>
      </c>
      <c r="BD353" s="219">
        <f>IF('HEM Drop In Tables'!AO174&lt;&gt;"",'HEM Drop In Tables'!AO174,"")</f>
        <v>1609.5850485874207</v>
      </c>
    </row>
    <row r="354" spans="28:56" x14ac:dyDescent="0.2">
      <c r="AB354" s="190">
        <v>2150</v>
      </c>
      <c r="AC354" s="190">
        <v>2150</v>
      </c>
      <c r="AD354" s="190" t="s">
        <v>239</v>
      </c>
      <c r="AE354" s="190" t="s">
        <v>194</v>
      </c>
      <c r="AF354" s="190">
        <v>1</v>
      </c>
      <c r="AG354" s="190">
        <v>100</v>
      </c>
      <c r="AI354">
        <f t="shared" si="76"/>
        <v>2150</v>
      </c>
      <c r="AJ354" t="str">
        <f t="shared" si="77"/>
        <v>Greater Sydney</v>
      </c>
      <c r="AP354" s="190" t="str">
        <f>IF('HEM Drop In Tables'!AA175&lt;&gt;"",'HEM Drop In Tables'!AA175,"")</f>
        <v/>
      </c>
      <c r="AQ354" s="219" t="str">
        <f>IF('HEM Drop In Tables'!AB175&lt;&gt;"",'HEM Drop In Tables'!AB175,"")</f>
        <v/>
      </c>
      <c r="AR354" s="219" t="str">
        <f>IF('HEM Drop In Tables'!AC175&lt;&gt;"",'HEM Drop In Tables'!AC175,"")</f>
        <v/>
      </c>
      <c r="AS354" s="219" t="str">
        <f>IF('HEM Drop In Tables'!AD175&lt;&gt;"",'HEM Drop In Tables'!AD175,"")</f>
        <v/>
      </c>
      <c r="AT354" s="219" t="str">
        <f>IF('HEM Drop In Tables'!AE175&lt;&gt;"",'HEM Drop In Tables'!AE175,"")</f>
        <v/>
      </c>
      <c r="AU354" s="219" t="str">
        <f>IF('HEM Drop In Tables'!AF175&lt;&gt;"",'HEM Drop In Tables'!AF175,"")</f>
        <v/>
      </c>
      <c r="AV354" s="219" t="str">
        <f>IF('HEM Drop In Tables'!AG175&lt;&gt;"",'HEM Drop In Tables'!AG175,"")</f>
        <v/>
      </c>
      <c r="AW354" s="219" t="str">
        <f>IF('HEM Drop In Tables'!AH175&lt;&gt;"",'HEM Drop In Tables'!AH175,"")</f>
        <v/>
      </c>
      <c r="AX354" s="219" t="str">
        <f>IF('HEM Drop In Tables'!AI175&lt;&gt;"",'HEM Drop In Tables'!AI175,"")</f>
        <v/>
      </c>
      <c r="AY354" s="219" t="str">
        <f>IF('HEM Drop In Tables'!AJ175&lt;&gt;"",'HEM Drop In Tables'!AJ175,"")</f>
        <v/>
      </c>
      <c r="AZ354" s="219" t="str">
        <f>IF('HEM Drop In Tables'!AK175&lt;&gt;"",'HEM Drop In Tables'!AK175,"")</f>
        <v/>
      </c>
      <c r="BA354" s="219" t="str">
        <f>IF('HEM Drop In Tables'!AL175&lt;&gt;"",'HEM Drop In Tables'!AL175,"")</f>
        <v/>
      </c>
      <c r="BB354" s="219" t="str">
        <f>IF('HEM Drop In Tables'!AM175&lt;&gt;"",'HEM Drop In Tables'!AM175,"")</f>
        <v/>
      </c>
      <c r="BC354" s="219" t="str">
        <f>IF('HEM Drop In Tables'!AN175&lt;&gt;"",'HEM Drop In Tables'!AN175,"")</f>
        <v/>
      </c>
      <c r="BD354" s="219" t="str">
        <f>IF('HEM Drop In Tables'!AO175&lt;&gt;"",'HEM Drop In Tables'!AO175,"")</f>
        <v/>
      </c>
    </row>
    <row r="355" spans="28:56" x14ac:dyDescent="0.2">
      <c r="AB355" s="190">
        <v>2151</v>
      </c>
      <c r="AC355" s="190">
        <v>2151</v>
      </c>
      <c r="AD355" s="190" t="s">
        <v>239</v>
      </c>
      <c r="AE355" s="190" t="s">
        <v>194</v>
      </c>
      <c r="AF355" s="190">
        <v>1</v>
      </c>
      <c r="AG355" s="190">
        <v>100</v>
      </c>
      <c r="AI355">
        <f t="shared" si="76"/>
        <v>2151</v>
      </c>
      <c r="AJ355" t="str">
        <f t="shared" si="77"/>
        <v>Greater Sydney</v>
      </c>
      <c r="AP355" s="190" t="str">
        <f>IF('HEM Drop In Tables'!AA176&lt;&gt;"",'HEM Drop In Tables'!AA176,"")</f>
        <v>Single person</v>
      </c>
      <c r="AQ355" s="219">
        <f>IF('HEM Drop In Tables'!AB176&lt;&gt;"",'HEM Drop In Tables'!AB176,"")</f>
        <v>313.83553235289804</v>
      </c>
      <c r="AR355" s="219">
        <f>IF('HEM Drop In Tables'!AC176&lt;&gt;"",'HEM Drop In Tables'!AC176,"")</f>
        <v>326.01089693010664</v>
      </c>
      <c r="AS355" s="219">
        <f>IF('HEM Drop In Tables'!AD176&lt;&gt;"",'HEM Drop In Tables'!AD176,"")</f>
        <v>342.88705683823423</v>
      </c>
      <c r="AT355" s="219">
        <f>IF('HEM Drop In Tables'!AE176&lt;&gt;"",'HEM Drop In Tables'!AE176,"")</f>
        <v>363.03294497879648</v>
      </c>
      <c r="AU355" s="219">
        <f>IF('HEM Drop In Tables'!AF176&lt;&gt;"",'HEM Drop In Tables'!AF176,"")</f>
        <v>400.89876421372969</v>
      </c>
      <c r="AV355" s="219">
        <f>IF('HEM Drop In Tables'!AG176&lt;&gt;"",'HEM Drop In Tables'!AG176,"")</f>
        <v>457.43618458897816</v>
      </c>
      <c r="AW355" s="219">
        <f>IF('HEM Drop In Tables'!AH176&lt;&gt;"",'HEM Drop In Tables'!AH176,"")</f>
        <v>538.23228834817371</v>
      </c>
      <c r="AX355" s="219">
        <f>IF('HEM Drop In Tables'!AI176&lt;&gt;"",'HEM Drop In Tables'!AI176,"")</f>
        <v>607.7815603878995</v>
      </c>
      <c r="AY355" s="219">
        <f>IF('HEM Drop In Tables'!AJ176&lt;&gt;"",'HEM Drop In Tables'!AJ176,"")</f>
        <v>695.64509661460238</v>
      </c>
      <c r="AZ355" s="219">
        <f>IF('HEM Drop In Tables'!AK176&lt;&gt;"",'HEM Drop In Tables'!AK176,"")</f>
        <v>740.31702612219112</v>
      </c>
      <c r="BA355" s="219">
        <f>IF('HEM Drop In Tables'!AL176&lt;&gt;"",'HEM Drop In Tables'!AL176,"")</f>
        <v>784.36787302116511</v>
      </c>
      <c r="BB355" s="219">
        <f>IF('HEM Drop In Tables'!AM176&lt;&gt;"",'HEM Drop In Tables'!AM176,"")</f>
        <v>905.21452272532417</v>
      </c>
      <c r="BC355" s="219">
        <f>IF('HEM Drop In Tables'!AN176&lt;&gt;"",'HEM Drop In Tables'!AN176,"")</f>
        <v>1018.140242926066</v>
      </c>
      <c r="BD355" s="219">
        <f>IF('HEM Drop In Tables'!AO176&lt;&gt;"",'HEM Drop In Tables'!AO176,"")</f>
        <v>1083.2290857559012</v>
      </c>
    </row>
    <row r="356" spans="28:56" x14ac:dyDescent="0.2">
      <c r="AB356" s="190">
        <v>2152</v>
      </c>
      <c r="AC356" s="190">
        <v>2152</v>
      </c>
      <c r="AD356" s="190" t="s">
        <v>239</v>
      </c>
      <c r="AE356" s="190" t="s">
        <v>194</v>
      </c>
      <c r="AF356" s="190">
        <v>1</v>
      </c>
      <c r="AG356" s="190">
        <v>100</v>
      </c>
      <c r="AI356">
        <f t="shared" si="76"/>
        <v>2152</v>
      </c>
      <c r="AJ356" t="str">
        <f t="shared" si="77"/>
        <v>Greater Sydney</v>
      </c>
      <c r="AP356" s="190" t="str">
        <f>IF('HEM Drop In Tables'!AA177&lt;&gt;"",'HEM Drop In Tables'!AA177,"")</f>
        <v>Single parent with 1 child</v>
      </c>
      <c r="AQ356" s="219">
        <f>IF('HEM Drop In Tables'!AB177&lt;&gt;"",'HEM Drop In Tables'!AB177,"")</f>
        <v>0</v>
      </c>
      <c r="AR356" s="219">
        <f>IF('HEM Drop In Tables'!AC177&lt;&gt;"",'HEM Drop In Tables'!AC177,"")</f>
        <v>432.33032154014705</v>
      </c>
      <c r="AS356" s="219">
        <f>IF('HEM Drop In Tables'!AD177&lt;&gt;"",'HEM Drop In Tables'!AD177,"")</f>
        <v>449.31153292735479</v>
      </c>
      <c r="AT356" s="219">
        <f>IF('HEM Drop In Tables'!AE177&lt;&gt;"",'HEM Drop In Tables'!AE177,"")</f>
        <v>469.58283159080491</v>
      </c>
      <c r="AU356" s="219">
        <f>IF('HEM Drop In Tables'!AF177&lt;&gt;"",'HEM Drop In Tables'!AF177,"")</f>
        <v>507.68437920566515</v>
      </c>
      <c r="AV356" s="219">
        <f>IF('HEM Drop In Tables'!AG177&lt;&gt;"",'HEM Drop In Tables'!AG177,"")</f>
        <v>564.57378847996142</v>
      </c>
      <c r="AW356" s="219">
        <f>IF('HEM Drop In Tables'!AH177&lt;&gt;"",'HEM Drop In Tables'!AH177,"")</f>
        <v>645.87281147659007</v>
      </c>
      <c r="AX356" s="219">
        <f>IF('HEM Drop In Tables'!AI177&lt;&gt;"",'HEM Drop In Tables'!AI177,"")</f>
        <v>715.85505431807883</v>
      </c>
      <c r="AY356" s="219">
        <f>IF('HEM Drop In Tables'!AJ177&lt;&gt;"",'HEM Drop In Tables'!AJ177,"")</f>
        <v>804.26556979491727</v>
      </c>
      <c r="AZ356" s="219">
        <f>IF('HEM Drop In Tables'!AK177&lt;&gt;"",'HEM Drop In Tables'!AK177,"")</f>
        <v>849.21555050898201</v>
      </c>
      <c r="BA356" s="219">
        <f>IF('HEM Drop In Tables'!AL177&lt;&gt;"",'HEM Drop In Tables'!AL177,"")</f>
        <v>893.54065591865799</v>
      </c>
      <c r="BB356" s="219">
        <f>IF('HEM Drop In Tables'!AM177&lt;&gt;"",'HEM Drop In Tables'!AM177,"")</f>
        <v>1015.13959022913</v>
      </c>
      <c r="BC356" s="219">
        <f>IF('HEM Drop In Tables'!AN177&lt;&gt;"",'HEM Drop In Tables'!AN177,"")</f>
        <v>1128.7682495102497</v>
      </c>
      <c r="BD356" s="219">
        <f>IF('HEM Drop In Tables'!AO177&lt;&gt;"",'HEM Drop In Tables'!AO177,"")</f>
        <v>1194.2622780413308</v>
      </c>
    </row>
    <row r="357" spans="28:56" x14ac:dyDescent="0.2">
      <c r="AB357" s="190">
        <v>2153</v>
      </c>
      <c r="AC357" s="190">
        <v>2153</v>
      </c>
      <c r="AD357" s="190" t="s">
        <v>239</v>
      </c>
      <c r="AE357" s="190" t="s">
        <v>194</v>
      </c>
      <c r="AF357" s="190">
        <v>1</v>
      </c>
      <c r="AG357" s="190">
        <v>100</v>
      </c>
      <c r="AI357">
        <f t="shared" si="76"/>
        <v>2153</v>
      </c>
      <c r="AJ357" t="str">
        <f t="shared" si="77"/>
        <v>Greater Sydney</v>
      </c>
      <c r="AP357" s="190" t="str">
        <f>IF('HEM Drop In Tables'!AA178&lt;&gt;"",'HEM Drop In Tables'!AA178,"")</f>
        <v>Single parent with 2 children</v>
      </c>
      <c r="AQ357" s="219">
        <f>IF('HEM Drop In Tables'!AB178&lt;&gt;"",'HEM Drop In Tables'!AB178,"")</f>
        <v>0</v>
      </c>
      <c r="AR357" s="219">
        <f>IF('HEM Drop In Tables'!AC178&lt;&gt;"",'HEM Drop In Tables'!AC178,"")</f>
        <v>540.68046809084592</v>
      </c>
      <c r="AS357" s="219">
        <f>IF('HEM Drop In Tables'!AD178&lt;&gt;"",'HEM Drop In Tables'!AD178,"")</f>
        <v>557.64631173300336</v>
      </c>
      <c r="AT357" s="219">
        <f>IF('HEM Drop In Tables'!AE178&lt;&gt;"",'HEM Drop In Tables'!AE178,"")</f>
        <v>577.89925419609472</v>
      </c>
      <c r="AU357" s="219">
        <f>IF('HEM Drop In Tables'!AF178&lt;&gt;"",'HEM Drop In Tables'!AF178,"")</f>
        <v>615.96624468332493</v>
      </c>
      <c r="AV357" s="219">
        <f>IF('HEM Drop In Tables'!AG178&lt;&gt;"",'HEM Drop In Tables'!AG178,"")</f>
        <v>672.80414827742743</v>
      </c>
      <c r="AW357" s="219">
        <f>IF('HEM Drop In Tables'!AH178&lt;&gt;"",'HEM Drop In Tables'!AH178,"")</f>
        <v>754.02959881401921</v>
      </c>
      <c r="AX357" s="219">
        <f>IF('HEM Drop In Tables'!AI178&lt;&gt;"",'HEM Drop In Tables'!AI178,"")</f>
        <v>823.94845248492743</v>
      </c>
      <c r="AY357" s="219">
        <f>IF('HEM Drop In Tables'!AJ178&lt;&gt;"",'HEM Drop In Tables'!AJ178,"")</f>
        <v>912.27889149993791</v>
      </c>
      <c r="AZ357" s="219">
        <f>IF('HEM Drop In Tables'!AK178&lt;&gt;"",'HEM Drop In Tables'!AK178,"")</f>
        <v>957.18820558526954</v>
      </c>
      <c r="BA357" s="219">
        <f>IF('HEM Drop In Tables'!AL178&lt;&gt;"",'HEM Drop In Tables'!AL178,"")</f>
        <v>1001.4731366575847</v>
      </c>
      <c r="BB357" s="219">
        <f>IF('HEM Drop In Tables'!AM178&lt;&gt;"",'HEM Drop In Tables'!AM178,"")</f>
        <v>1122.9619231223705</v>
      </c>
      <c r="BC357" s="219">
        <f>IF('HEM Drop In Tables'!AN178&lt;&gt;"",'HEM Drop In Tables'!AN178,"")</f>
        <v>1236.4877989536201</v>
      </c>
      <c r="BD357" s="219">
        <f>IF('HEM Drop In Tables'!AO178&lt;&gt;"",'HEM Drop In Tables'!AO178,"")</f>
        <v>1301.922447349227</v>
      </c>
    </row>
    <row r="358" spans="28:56" x14ac:dyDescent="0.2">
      <c r="AB358" s="190">
        <v>2154</v>
      </c>
      <c r="AC358" s="190">
        <v>2154</v>
      </c>
      <c r="AD358" s="190" t="s">
        <v>239</v>
      </c>
      <c r="AE358" s="190" t="s">
        <v>194</v>
      </c>
      <c r="AF358" s="190">
        <v>1</v>
      </c>
      <c r="AG358" s="190">
        <v>100</v>
      </c>
      <c r="AI358">
        <f t="shared" si="76"/>
        <v>2154</v>
      </c>
      <c r="AJ358" t="str">
        <f t="shared" si="77"/>
        <v>Greater Sydney</v>
      </c>
      <c r="AP358" s="190" t="str">
        <f>IF('HEM Drop In Tables'!AA179&lt;&gt;"",'HEM Drop In Tables'!AA179,"")</f>
        <v>Single parent with 3 children</v>
      </c>
      <c r="AQ358" s="219">
        <f>IF('HEM Drop In Tables'!AB179&lt;&gt;"",'HEM Drop In Tables'!AB179,"")</f>
        <v>0</v>
      </c>
      <c r="AR358" s="219">
        <f>IF('HEM Drop In Tables'!AC179&lt;&gt;"",'HEM Drop In Tables'!AC179,"")</f>
        <v>0</v>
      </c>
      <c r="AS358" s="219">
        <f>IF('HEM Drop In Tables'!AD179&lt;&gt;"",'HEM Drop In Tables'!AD179,"")</f>
        <v>665.98109053865187</v>
      </c>
      <c r="AT358" s="219">
        <f>IF('HEM Drop In Tables'!AE179&lt;&gt;"",'HEM Drop In Tables'!AE179,"")</f>
        <v>686.21567680138446</v>
      </c>
      <c r="AU358" s="219">
        <f>IF('HEM Drop In Tables'!AF179&lt;&gt;"",'HEM Drop In Tables'!AF179,"")</f>
        <v>724.24811016098465</v>
      </c>
      <c r="AV358" s="219">
        <f>IF('HEM Drop In Tables'!AG179&lt;&gt;"",'HEM Drop In Tables'!AG179,"")</f>
        <v>781.03450807489344</v>
      </c>
      <c r="AW358" s="219">
        <f>IF('HEM Drop In Tables'!AH179&lt;&gt;"",'HEM Drop In Tables'!AH179,"")</f>
        <v>862.18638615144835</v>
      </c>
      <c r="AX358" s="219">
        <f>IF('HEM Drop In Tables'!AI179&lt;&gt;"",'HEM Drop In Tables'!AI179,"")</f>
        <v>932.04185065177603</v>
      </c>
      <c r="AY358" s="219">
        <f>IF('HEM Drop In Tables'!AJ179&lt;&gt;"",'HEM Drop In Tables'!AJ179,"")</f>
        <v>1020.2922132049586</v>
      </c>
      <c r="AZ358" s="219">
        <f>IF('HEM Drop In Tables'!AK179&lt;&gt;"",'HEM Drop In Tables'!AK179,"")</f>
        <v>1065.1608606615571</v>
      </c>
      <c r="BA358" s="219">
        <f>IF('HEM Drop In Tables'!AL179&lt;&gt;"",'HEM Drop In Tables'!AL179,"")</f>
        <v>1109.4056173965114</v>
      </c>
      <c r="BB358" s="219">
        <f>IF('HEM Drop In Tables'!AM179&lt;&gt;"",'HEM Drop In Tables'!AM179,"")</f>
        <v>1230.7842560156109</v>
      </c>
      <c r="BC358" s="219">
        <f>IF('HEM Drop In Tables'!AN179&lt;&gt;"",'HEM Drop In Tables'!AN179,"")</f>
        <v>1344.2073483969905</v>
      </c>
      <c r="BD358" s="219">
        <f>IF('HEM Drop In Tables'!AO179&lt;&gt;"",'HEM Drop In Tables'!AO179,"")</f>
        <v>1409.5826166571233</v>
      </c>
    </row>
    <row r="359" spans="28:56" x14ac:dyDescent="0.2">
      <c r="AB359" s="190">
        <v>2155</v>
      </c>
      <c r="AC359" s="190">
        <v>2155</v>
      </c>
      <c r="AD359" s="190" t="s">
        <v>239</v>
      </c>
      <c r="AE359" s="190" t="s">
        <v>194</v>
      </c>
      <c r="AF359" s="190">
        <v>1</v>
      </c>
      <c r="AG359" s="190">
        <v>100</v>
      </c>
      <c r="AI359">
        <f t="shared" si="76"/>
        <v>2155</v>
      </c>
      <c r="AJ359" t="str">
        <f t="shared" si="77"/>
        <v>Greater Sydney</v>
      </c>
    </row>
    <row r="360" spans="28:56" x14ac:dyDescent="0.2">
      <c r="AB360" s="190">
        <v>2156</v>
      </c>
      <c r="AC360" s="190">
        <v>2156</v>
      </c>
      <c r="AD360" s="190" t="s">
        <v>239</v>
      </c>
      <c r="AE360" s="190" t="s">
        <v>194</v>
      </c>
      <c r="AF360" s="190">
        <v>1</v>
      </c>
      <c r="AG360" s="190">
        <v>100</v>
      </c>
      <c r="AI360">
        <f t="shared" si="76"/>
        <v>2156</v>
      </c>
      <c r="AJ360" t="str">
        <f t="shared" si="77"/>
        <v>Greater Sydney</v>
      </c>
    </row>
    <row r="361" spans="28:56" x14ac:dyDescent="0.2">
      <c r="AB361" s="190">
        <v>2157</v>
      </c>
      <c r="AC361" s="190">
        <v>2157</v>
      </c>
      <c r="AD361" s="190" t="s">
        <v>239</v>
      </c>
      <c r="AE361" s="190" t="s">
        <v>194</v>
      </c>
      <c r="AF361" s="190">
        <v>0.99975599999999998</v>
      </c>
      <c r="AG361" s="190">
        <v>99.9756</v>
      </c>
      <c r="AI361">
        <f t="shared" si="76"/>
        <v>2157</v>
      </c>
      <c r="AJ361" t="str">
        <f t="shared" si="77"/>
        <v>Greater Sydney</v>
      </c>
    </row>
    <row r="362" spans="28:56" x14ac:dyDescent="0.2">
      <c r="AB362" s="190">
        <v>2158</v>
      </c>
      <c r="AC362" s="190">
        <v>2158</v>
      </c>
      <c r="AD362" s="190" t="s">
        <v>239</v>
      </c>
      <c r="AE362" s="190" t="s">
        <v>194</v>
      </c>
      <c r="AF362" s="190">
        <v>1</v>
      </c>
      <c r="AG362" s="190">
        <v>100</v>
      </c>
      <c r="AI362">
        <f t="shared" si="76"/>
        <v>2158</v>
      </c>
      <c r="AJ362" t="str">
        <f t="shared" si="77"/>
        <v>Greater Sydney</v>
      </c>
    </row>
    <row r="363" spans="28:56" x14ac:dyDescent="0.2">
      <c r="AB363" s="190">
        <v>2159</v>
      </c>
      <c r="AC363" s="190">
        <v>2159</v>
      </c>
      <c r="AD363" s="190" t="s">
        <v>239</v>
      </c>
      <c r="AE363" s="190" t="s">
        <v>194</v>
      </c>
      <c r="AF363" s="190">
        <v>1</v>
      </c>
      <c r="AG363" s="190">
        <v>100</v>
      </c>
      <c r="AI363">
        <f t="shared" si="76"/>
        <v>2159</v>
      </c>
      <c r="AJ363" t="str">
        <f t="shared" si="77"/>
        <v>Greater Sydney</v>
      </c>
    </row>
    <row r="364" spans="28:56" x14ac:dyDescent="0.2">
      <c r="AB364" s="190">
        <v>2160</v>
      </c>
      <c r="AC364" s="190">
        <v>2160</v>
      </c>
      <c r="AD364" s="190" t="s">
        <v>239</v>
      </c>
      <c r="AE364" s="190" t="s">
        <v>194</v>
      </c>
      <c r="AF364" s="190">
        <v>1</v>
      </c>
      <c r="AG364" s="190">
        <v>100</v>
      </c>
      <c r="AI364">
        <f t="shared" si="76"/>
        <v>2160</v>
      </c>
      <c r="AJ364" t="str">
        <f t="shared" si="77"/>
        <v>Greater Sydney</v>
      </c>
    </row>
    <row r="365" spans="28:56" x14ac:dyDescent="0.2">
      <c r="AB365" s="190">
        <v>2161</v>
      </c>
      <c r="AC365" s="190">
        <v>2161</v>
      </c>
      <c r="AD365" s="190" t="s">
        <v>239</v>
      </c>
      <c r="AE365" s="190" t="s">
        <v>194</v>
      </c>
      <c r="AF365" s="190">
        <v>1</v>
      </c>
      <c r="AG365" s="190">
        <v>100</v>
      </c>
      <c r="AI365">
        <f t="shared" si="76"/>
        <v>2161</v>
      </c>
      <c r="AJ365" t="str">
        <f t="shared" si="77"/>
        <v>Greater Sydney</v>
      </c>
    </row>
    <row r="366" spans="28:56" x14ac:dyDescent="0.2">
      <c r="AB366" s="190">
        <v>2162</v>
      </c>
      <c r="AC366" s="190">
        <v>2162</v>
      </c>
      <c r="AD366" s="190" t="s">
        <v>239</v>
      </c>
      <c r="AE366" s="190" t="s">
        <v>194</v>
      </c>
      <c r="AF366" s="190">
        <v>1</v>
      </c>
      <c r="AG366" s="190">
        <v>100</v>
      </c>
      <c r="AI366">
        <f t="shared" si="76"/>
        <v>2162</v>
      </c>
      <c r="AJ366" t="str">
        <f t="shared" si="77"/>
        <v>Greater Sydney</v>
      </c>
    </row>
    <row r="367" spans="28:56" x14ac:dyDescent="0.2">
      <c r="AB367" s="190">
        <v>2163</v>
      </c>
      <c r="AC367" s="190">
        <v>2163</v>
      </c>
      <c r="AD367" s="190" t="s">
        <v>239</v>
      </c>
      <c r="AE367" s="190" t="s">
        <v>194</v>
      </c>
      <c r="AF367" s="190">
        <v>1</v>
      </c>
      <c r="AG367" s="190">
        <v>100</v>
      </c>
      <c r="AI367">
        <f t="shared" si="76"/>
        <v>2163</v>
      </c>
      <c r="AJ367" t="str">
        <f t="shared" si="77"/>
        <v>Greater Sydney</v>
      </c>
    </row>
    <row r="368" spans="28:56" x14ac:dyDescent="0.2">
      <c r="AB368" s="190">
        <v>2164</v>
      </c>
      <c r="AC368" s="190">
        <v>2164</v>
      </c>
      <c r="AD368" s="190" t="s">
        <v>239</v>
      </c>
      <c r="AE368" s="190" t="s">
        <v>194</v>
      </c>
      <c r="AF368" s="190">
        <v>1</v>
      </c>
      <c r="AG368" s="190">
        <v>100</v>
      </c>
      <c r="AI368">
        <f t="shared" si="76"/>
        <v>2164</v>
      </c>
      <c r="AJ368" t="str">
        <f t="shared" si="77"/>
        <v>Greater Sydney</v>
      </c>
    </row>
    <row r="369" spans="28:36" x14ac:dyDescent="0.2">
      <c r="AB369" s="190">
        <v>2165</v>
      </c>
      <c r="AC369" s="190">
        <v>2165</v>
      </c>
      <c r="AD369" s="190" t="s">
        <v>239</v>
      </c>
      <c r="AE369" s="190" t="s">
        <v>194</v>
      </c>
      <c r="AF369" s="190">
        <v>1</v>
      </c>
      <c r="AG369" s="190">
        <v>100</v>
      </c>
      <c r="AI369">
        <f t="shared" si="76"/>
        <v>2165</v>
      </c>
      <c r="AJ369" t="str">
        <f t="shared" si="77"/>
        <v>Greater Sydney</v>
      </c>
    </row>
    <row r="370" spans="28:36" x14ac:dyDescent="0.2">
      <c r="AB370" s="190">
        <v>2166</v>
      </c>
      <c r="AC370" s="190">
        <v>2166</v>
      </c>
      <c r="AD370" s="190" t="s">
        <v>239</v>
      </c>
      <c r="AE370" s="190" t="s">
        <v>194</v>
      </c>
      <c r="AF370" s="190">
        <v>1</v>
      </c>
      <c r="AG370" s="190">
        <v>100</v>
      </c>
      <c r="AI370">
        <f t="shared" si="76"/>
        <v>2166</v>
      </c>
      <c r="AJ370" t="str">
        <f t="shared" si="77"/>
        <v>Greater Sydney</v>
      </c>
    </row>
    <row r="371" spans="28:36" x14ac:dyDescent="0.2">
      <c r="AB371" s="190">
        <v>2167</v>
      </c>
      <c r="AC371" s="190">
        <v>2167</v>
      </c>
      <c r="AD371" s="190" t="s">
        <v>239</v>
      </c>
      <c r="AE371" s="190" t="s">
        <v>194</v>
      </c>
      <c r="AF371" s="190">
        <v>1</v>
      </c>
      <c r="AG371" s="190">
        <v>100</v>
      </c>
      <c r="AI371">
        <f t="shared" si="76"/>
        <v>2167</v>
      </c>
      <c r="AJ371" t="str">
        <f t="shared" si="77"/>
        <v>Greater Sydney</v>
      </c>
    </row>
    <row r="372" spans="28:36" x14ac:dyDescent="0.2">
      <c r="AB372" s="190">
        <v>2168</v>
      </c>
      <c r="AC372" s="190">
        <v>2168</v>
      </c>
      <c r="AD372" s="190" t="s">
        <v>239</v>
      </c>
      <c r="AE372" s="190" t="s">
        <v>194</v>
      </c>
      <c r="AF372" s="190">
        <v>1</v>
      </c>
      <c r="AG372" s="190">
        <v>100</v>
      </c>
      <c r="AI372">
        <f t="shared" si="76"/>
        <v>2168</v>
      </c>
      <c r="AJ372" t="str">
        <f t="shared" si="77"/>
        <v>Greater Sydney</v>
      </c>
    </row>
    <row r="373" spans="28:36" x14ac:dyDescent="0.2">
      <c r="AB373" s="190">
        <v>2170</v>
      </c>
      <c r="AC373" s="190">
        <v>2170</v>
      </c>
      <c r="AD373" s="190" t="s">
        <v>239</v>
      </c>
      <c r="AE373" s="190" t="s">
        <v>194</v>
      </c>
      <c r="AF373" s="190">
        <v>1</v>
      </c>
      <c r="AG373" s="190">
        <v>100</v>
      </c>
      <c r="AI373">
        <f t="shared" si="76"/>
        <v>2170</v>
      </c>
      <c r="AJ373" t="str">
        <f t="shared" si="77"/>
        <v>Greater Sydney</v>
      </c>
    </row>
    <row r="374" spans="28:36" x14ac:dyDescent="0.2">
      <c r="AB374" s="190">
        <v>2171</v>
      </c>
      <c r="AC374" s="190">
        <v>2171</v>
      </c>
      <c r="AD374" s="190" t="s">
        <v>239</v>
      </c>
      <c r="AE374" s="190" t="s">
        <v>194</v>
      </c>
      <c r="AF374" s="190">
        <v>1</v>
      </c>
      <c r="AG374" s="190">
        <v>100</v>
      </c>
      <c r="AI374">
        <f t="shared" si="76"/>
        <v>2171</v>
      </c>
      <c r="AJ374" t="str">
        <f t="shared" si="77"/>
        <v>Greater Sydney</v>
      </c>
    </row>
    <row r="375" spans="28:36" x14ac:dyDescent="0.2">
      <c r="AB375" s="190">
        <v>2172</v>
      </c>
      <c r="AC375" s="190">
        <v>2172</v>
      </c>
      <c r="AD375" s="190" t="s">
        <v>239</v>
      </c>
      <c r="AE375" s="190" t="s">
        <v>194</v>
      </c>
      <c r="AF375" s="190">
        <v>1</v>
      </c>
      <c r="AG375" s="190">
        <v>100</v>
      </c>
      <c r="AI375">
        <f t="shared" si="76"/>
        <v>2172</v>
      </c>
      <c r="AJ375" t="str">
        <f t="shared" si="77"/>
        <v>Greater Sydney</v>
      </c>
    </row>
    <row r="376" spans="28:36" x14ac:dyDescent="0.2">
      <c r="AB376" s="190">
        <v>2173</v>
      </c>
      <c r="AC376" s="190">
        <v>2173</v>
      </c>
      <c r="AD376" s="190" t="s">
        <v>239</v>
      </c>
      <c r="AE376" s="190" t="s">
        <v>194</v>
      </c>
      <c r="AF376" s="190">
        <v>1</v>
      </c>
      <c r="AG376" s="190">
        <v>100</v>
      </c>
      <c r="AI376">
        <f t="shared" si="76"/>
        <v>2173</v>
      </c>
      <c r="AJ376" t="str">
        <f t="shared" si="77"/>
        <v>Greater Sydney</v>
      </c>
    </row>
    <row r="377" spans="28:36" x14ac:dyDescent="0.2">
      <c r="AB377" s="190">
        <v>2174</v>
      </c>
      <c r="AC377" s="190">
        <v>2174</v>
      </c>
      <c r="AD377" s="190" t="s">
        <v>239</v>
      </c>
      <c r="AE377" s="190" t="s">
        <v>194</v>
      </c>
      <c r="AF377" s="190">
        <v>1</v>
      </c>
      <c r="AG377" s="190">
        <v>100</v>
      </c>
      <c r="AI377">
        <f t="shared" si="76"/>
        <v>2174</v>
      </c>
      <c r="AJ377" t="str">
        <f t="shared" si="77"/>
        <v>Greater Sydney</v>
      </c>
    </row>
    <row r="378" spans="28:36" x14ac:dyDescent="0.2">
      <c r="AB378" s="190">
        <v>2175</v>
      </c>
      <c r="AC378" s="190">
        <v>2175</v>
      </c>
      <c r="AD378" s="190" t="s">
        <v>239</v>
      </c>
      <c r="AE378" s="190" t="s">
        <v>194</v>
      </c>
      <c r="AF378" s="190">
        <v>1</v>
      </c>
      <c r="AG378" s="190">
        <v>100</v>
      </c>
      <c r="AI378">
        <f t="shared" si="76"/>
        <v>2175</v>
      </c>
      <c r="AJ378" t="str">
        <f t="shared" si="77"/>
        <v>Greater Sydney</v>
      </c>
    </row>
    <row r="379" spans="28:36" x14ac:dyDescent="0.2">
      <c r="AB379" s="190">
        <v>2176</v>
      </c>
      <c r="AC379" s="190">
        <v>2176</v>
      </c>
      <c r="AD379" s="190" t="s">
        <v>239</v>
      </c>
      <c r="AE379" s="190" t="s">
        <v>194</v>
      </c>
      <c r="AF379" s="190">
        <v>1</v>
      </c>
      <c r="AG379" s="190">
        <v>100</v>
      </c>
      <c r="AI379">
        <f t="shared" si="76"/>
        <v>2176</v>
      </c>
      <c r="AJ379" t="str">
        <f t="shared" si="77"/>
        <v>Greater Sydney</v>
      </c>
    </row>
    <row r="380" spans="28:36" x14ac:dyDescent="0.2">
      <c r="AB380" s="190">
        <v>2177</v>
      </c>
      <c r="AC380" s="190">
        <v>2177</v>
      </c>
      <c r="AD380" s="190" t="s">
        <v>239</v>
      </c>
      <c r="AE380" s="190" t="s">
        <v>194</v>
      </c>
      <c r="AF380" s="190">
        <v>1</v>
      </c>
      <c r="AG380" s="190">
        <v>100</v>
      </c>
      <c r="AI380">
        <f t="shared" si="76"/>
        <v>2177</v>
      </c>
      <c r="AJ380" t="str">
        <f t="shared" si="77"/>
        <v>Greater Sydney</v>
      </c>
    </row>
    <row r="381" spans="28:36" x14ac:dyDescent="0.2">
      <c r="AB381" s="190">
        <v>2178</v>
      </c>
      <c r="AC381" s="190">
        <v>2178</v>
      </c>
      <c r="AD381" s="190" t="s">
        <v>239</v>
      </c>
      <c r="AE381" s="190" t="s">
        <v>194</v>
      </c>
      <c r="AF381" s="190">
        <v>1</v>
      </c>
      <c r="AG381" s="190">
        <v>100</v>
      </c>
      <c r="AI381">
        <f t="shared" si="76"/>
        <v>2178</v>
      </c>
      <c r="AJ381" t="str">
        <f t="shared" si="77"/>
        <v>Greater Sydney</v>
      </c>
    </row>
    <row r="382" spans="28:36" x14ac:dyDescent="0.2">
      <c r="AB382" s="190">
        <v>2179</v>
      </c>
      <c r="AC382" s="190">
        <v>2179</v>
      </c>
      <c r="AD382" s="190" t="s">
        <v>239</v>
      </c>
      <c r="AE382" s="190" t="s">
        <v>194</v>
      </c>
      <c r="AF382" s="190">
        <v>1</v>
      </c>
      <c r="AG382" s="190">
        <v>100</v>
      </c>
      <c r="AI382">
        <f t="shared" si="76"/>
        <v>2179</v>
      </c>
      <c r="AJ382" t="str">
        <f t="shared" si="77"/>
        <v>Greater Sydney</v>
      </c>
    </row>
    <row r="383" spans="28:36" x14ac:dyDescent="0.2">
      <c r="AB383" s="190">
        <v>2190</v>
      </c>
      <c r="AC383" s="190">
        <v>2190</v>
      </c>
      <c r="AD383" s="190" t="s">
        <v>239</v>
      </c>
      <c r="AE383" s="190" t="s">
        <v>194</v>
      </c>
      <c r="AF383" s="190">
        <v>1</v>
      </c>
      <c r="AG383" s="190">
        <v>100</v>
      </c>
      <c r="AI383">
        <f t="shared" ref="AI383:AI446" si="78">AB383*1</f>
        <v>2190</v>
      </c>
      <c r="AJ383" t="str">
        <f t="shared" ref="AJ383:AJ446" si="79">AE383</f>
        <v>Greater Sydney</v>
      </c>
    </row>
    <row r="384" spans="28:36" x14ac:dyDescent="0.2">
      <c r="AB384" s="190">
        <v>2191</v>
      </c>
      <c r="AC384" s="190">
        <v>2191</v>
      </c>
      <c r="AD384" s="190" t="s">
        <v>239</v>
      </c>
      <c r="AE384" s="190" t="s">
        <v>194</v>
      </c>
      <c r="AF384" s="190">
        <v>1</v>
      </c>
      <c r="AG384" s="190">
        <v>100</v>
      </c>
      <c r="AI384">
        <f t="shared" si="78"/>
        <v>2191</v>
      </c>
      <c r="AJ384" t="str">
        <f t="shared" si="79"/>
        <v>Greater Sydney</v>
      </c>
    </row>
    <row r="385" spans="28:36" x14ac:dyDescent="0.2">
      <c r="AB385" s="190">
        <v>2192</v>
      </c>
      <c r="AC385" s="190">
        <v>2192</v>
      </c>
      <c r="AD385" s="190" t="s">
        <v>239</v>
      </c>
      <c r="AE385" s="190" t="s">
        <v>194</v>
      </c>
      <c r="AF385" s="190">
        <v>1</v>
      </c>
      <c r="AG385" s="190">
        <v>100</v>
      </c>
      <c r="AI385">
        <f t="shared" si="78"/>
        <v>2192</v>
      </c>
      <c r="AJ385" t="str">
        <f t="shared" si="79"/>
        <v>Greater Sydney</v>
      </c>
    </row>
    <row r="386" spans="28:36" x14ac:dyDescent="0.2">
      <c r="AB386" s="190">
        <v>2193</v>
      </c>
      <c r="AC386" s="190">
        <v>2193</v>
      </c>
      <c r="AD386" s="190" t="s">
        <v>239</v>
      </c>
      <c r="AE386" s="190" t="s">
        <v>194</v>
      </c>
      <c r="AF386" s="190">
        <v>1</v>
      </c>
      <c r="AG386" s="190">
        <v>100</v>
      </c>
      <c r="AI386">
        <f t="shared" si="78"/>
        <v>2193</v>
      </c>
      <c r="AJ386" t="str">
        <f t="shared" si="79"/>
        <v>Greater Sydney</v>
      </c>
    </row>
    <row r="387" spans="28:36" x14ac:dyDescent="0.2">
      <c r="AB387" s="190">
        <v>2194</v>
      </c>
      <c r="AC387" s="190">
        <v>2194</v>
      </c>
      <c r="AD387" s="190" t="s">
        <v>239</v>
      </c>
      <c r="AE387" s="190" t="s">
        <v>194</v>
      </c>
      <c r="AF387" s="190">
        <v>1</v>
      </c>
      <c r="AG387" s="190">
        <v>100</v>
      </c>
      <c r="AI387">
        <f t="shared" si="78"/>
        <v>2194</v>
      </c>
      <c r="AJ387" t="str">
        <f t="shared" si="79"/>
        <v>Greater Sydney</v>
      </c>
    </row>
    <row r="388" spans="28:36" x14ac:dyDescent="0.2">
      <c r="AB388" s="190">
        <v>2195</v>
      </c>
      <c r="AC388" s="190">
        <v>2195</v>
      </c>
      <c r="AD388" s="190" t="s">
        <v>239</v>
      </c>
      <c r="AE388" s="190" t="s">
        <v>194</v>
      </c>
      <c r="AF388" s="190">
        <v>1</v>
      </c>
      <c r="AG388" s="190">
        <v>100</v>
      </c>
      <c r="AI388">
        <f t="shared" si="78"/>
        <v>2195</v>
      </c>
      <c r="AJ388" t="str">
        <f t="shared" si="79"/>
        <v>Greater Sydney</v>
      </c>
    </row>
    <row r="389" spans="28:36" x14ac:dyDescent="0.2">
      <c r="AB389" s="190">
        <v>2196</v>
      </c>
      <c r="AC389" s="190">
        <v>2196</v>
      </c>
      <c r="AD389" s="190" t="s">
        <v>239</v>
      </c>
      <c r="AE389" s="190" t="s">
        <v>194</v>
      </c>
      <c r="AF389" s="190">
        <v>1</v>
      </c>
      <c r="AG389" s="190">
        <v>100</v>
      </c>
      <c r="AI389">
        <f t="shared" si="78"/>
        <v>2196</v>
      </c>
      <c r="AJ389" t="str">
        <f t="shared" si="79"/>
        <v>Greater Sydney</v>
      </c>
    </row>
    <row r="390" spans="28:36" x14ac:dyDescent="0.2">
      <c r="AB390" s="190">
        <v>2197</v>
      </c>
      <c r="AC390" s="190">
        <v>2197</v>
      </c>
      <c r="AD390" s="190" t="s">
        <v>239</v>
      </c>
      <c r="AE390" s="190" t="s">
        <v>194</v>
      </c>
      <c r="AF390" s="190">
        <v>1</v>
      </c>
      <c r="AG390" s="190">
        <v>100</v>
      </c>
      <c r="AI390">
        <f t="shared" si="78"/>
        <v>2197</v>
      </c>
      <c r="AJ390" t="str">
        <f t="shared" si="79"/>
        <v>Greater Sydney</v>
      </c>
    </row>
    <row r="391" spans="28:36" x14ac:dyDescent="0.2">
      <c r="AB391" s="190">
        <v>2198</v>
      </c>
      <c r="AC391" s="190">
        <v>2198</v>
      </c>
      <c r="AD391" s="190" t="s">
        <v>239</v>
      </c>
      <c r="AE391" s="190" t="s">
        <v>194</v>
      </c>
      <c r="AF391" s="190">
        <v>1</v>
      </c>
      <c r="AG391" s="190">
        <v>100</v>
      </c>
      <c r="AI391">
        <f t="shared" si="78"/>
        <v>2198</v>
      </c>
      <c r="AJ391" t="str">
        <f t="shared" si="79"/>
        <v>Greater Sydney</v>
      </c>
    </row>
    <row r="392" spans="28:36" x14ac:dyDescent="0.2">
      <c r="AB392" s="190">
        <v>2199</v>
      </c>
      <c r="AC392" s="190">
        <v>2199</v>
      </c>
      <c r="AD392" s="190" t="s">
        <v>239</v>
      </c>
      <c r="AE392" s="190" t="s">
        <v>194</v>
      </c>
      <c r="AF392" s="190">
        <v>1</v>
      </c>
      <c r="AG392" s="190">
        <v>100</v>
      </c>
      <c r="AI392">
        <f t="shared" si="78"/>
        <v>2199</v>
      </c>
      <c r="AJ392" t="str">
        <f t="shared" si="79"/>
        <v>Greater Sydney</v>
      </c>
    </row>
    <row r="393" spans="28:36" x14ac:dyDescent="0.2">
      <c r="AB393" s="190">
        <v>2200</v>
      </c>
      <c r="AC393" s="190">
        <v>2200</v>
      </c>
      <c r="AD393" s="190" t="s">
        <v>239</v>
      </c>
      <c r="AE393" s="190" t="s">
        <v>194</v>
      </c>
      <c r="AF393" s="190">
        <v>1</v>
      </c>
      <c r="AG393" s="190">
        <v>100</v>
      </c>
      <c r="AI393">
        <f t="shared" si="78"/>
        <v>2200</v>
      </c>
      <c r="AJ393" t="str">
        <f t="shared" si="79"/>
        <v>Greater Sydney</v>
      </c>
    </row>
    <row r="394" spans="28:36" x14ac:dyDescent="0.2">
      <c r="AB394" s="190">
        <v>2203</v>
      </c>
      <c r="AC394" s="190">
        <v>2203</v>
      </c>
      <c r="AD394" s="190" t="s">
        <v>239</v>
      </c>
      <c r="AE394" s="190" t="s">
        <v>194</v>
      </c>
      <c r="AF394" s="190">
        <v>1</v>
      </c>
      <c r="AG394" s="190">
        <v>100</v>
      </c>
      <c r="AI394">
        <f t="shared" si="78"/>
        <v>2203</v>
      </c>
      <c r="AJ394" t="str">
        <f t="shared" si="79"/>
        <v>Greater Sydney</v>
      </c>
    </row>
    <row r="395" spans="28:36" x14ac:dyDescent="0.2">
      <c r="AB395" s="190">
        <v>2204</v>
      </c>
      <c r="AC395" s="190">
        <v>2204</v>
      </c>
      <c r="AD395" s="190" t="s">
        <v>239</v>
      </c>
      <c r="AE395" s="190" t="s">
        <v>194</v>
      </c>
      <c r="AF395" s="190">
        <v>1</v>
      </c>
      <c r="AG395" s="190">
        <v>100</v>
      </c>
      <c r="AI395">
        <f t="shared" si="78"/>
        <v>2204</v>
      </c>
      <c r="AJ395" t="str">
        <f t="shared" si="79"/>
        <v>Greater Sydney</v>
      </c>
    </row>
    <row r="396" spans="28:36" x14ac:dyDescent="0.2">
      <c r="AB396" s="190">
        <v>2205</v>
      </c>
      <c r="AC396" s="190">
        <v>2205</v>
      </c>
      <c r="AD396" s="190" t="s">
        <v>239</v>
      </c>
      <c r="AE396" s="190" t="s">
        <v>194</v>
      </c>
      <c r="AF396" s="190">
        <v>1</v>
      </c>
      <c r="AG396" s="190">
        <v>100</v>
      </c>
      <c r="AI396">
        <f t="shared" si="78"/>
        <v>2205</v>
      </c>
      <c r="AJ396" t="str">
        <f t="shared" si="79"/>
        <v>Greater Sydney</v>
      </c>
    </row>
    <row r="397" spans="28:36" x14ac:dyDescent="0.2">
      <c r="AB397" s="190">
        <v>2206</v>
      </c>
      <c r="AC397" s="190">
        <v>2206</v>
      </c>
      <c r="AD397" s="190" t="s">
        <v>239</v>
      </c>
      <c r="AE397" s="190" t="s">
        <v>194</v>
      </c>
      <c r="AF397" s="190">
        <v>1</v>
      </c>
      <c r="AG397" s="190">
        <v>100</v>
      </c>
      <c r="AI397">
        <f t="shared" si="78"/>
        <v>2206</v>
      </c>
      <c r="AJ397" t="str">
        <f t="shared" si="79"/>
        <v>Greater Sydney</v>
      </c>
    </row>
    <row r="398" spans="28:36" x14ac:dyDescent="0.2">
      <c r="AB398" s="190">
        <v>2207</v>
      </c>
      <c r="AC398" s="190">
        <v>2207</v>
      </c>
      <c r="AD398" s="190" t="s">
        <v>239</v>
      </c>
      <c r="AE398" s="190" t="s">
        <v>194</v>
      </c>
      <c r="AF398" s="190">
        <v>1</v>
      </c>
      <c r="AG398" s="190">
        <v>100</v>
      </c>
      <c r="AI398">
        <f t="shared" si="78"/>
        <v>2207</v>
      </c>
      <c r="AJ398" t="str">
        <f t="shared" si="79"/>
        <v>Greater Sydney</v>
      </c>
    </row>
    <row r="399" spans="28:36" x14ac:dyDescent="0.2">
      <c r="AB399" s="190">
        <v>2208</v>
      </c>
      <c r="AC399" s="190">
        <v>2208</v>
      </c>
      <c r="AD399" s="190" t="s">
        <v>239</v>
      </c>
      <c r="AE399" s="190" t="s">
        <v>194</v>
      </c>
      <c r="AF399" s="190">
        <v>1</v>
      </c>
      <c r="AG399" s="190">
        <v>100</v>
      </c>
      <c r="AI399">
        <f t="shared" si="78"/>
        <v>2208</v>
      </c>
      <c r="AJ399" t="str">
        <f t="shared" si="79"/>
        <v>Greater Sydney</v>
      </c>
    </row>
    <row r="400" spans="28:36" x14ac:dyDescent="0.2">
      <c r="AB400" s="190">
        <v>2209</v>
      </c>
      <c r="AC400" s="190">
        <v>2209</v>
      </c>
      <c r="AD400" s="190" t="s">
        <v>239</v>
      </c>
      <c r="AE400" s="190" t="s">
        <v>194</v>
      </c>
      <c r="AF400" s="190">
        <v>1</v>
      </c>
      <c r="AG400" s="190">
        <v>100</v>
      </c>
      <c r="AI400">
        <f t="shared" si="78"/>
        <v>2209</v>
      </c>
      <c r="AJ400" t="str">
        <f t="shared" si="79"/>
        <v>Greater Sydney</v>
      </c>
    </row>
    <row r="401" spans="28:36" x14ac:dyDescent="0.2">
      <c r="AB401" s="190">
        <v>2210</v>
      </c>
      <c r="AC401" s="190">
        <v>2210</v>
      </c>
      <c r="AD401" s="190" t="s">
        <v>239</v>
      </c>
      <c r="AE401" s="190" t="s">
        <v>194</v>
      </c>
      <c r="AF401" s="190">
        <v>0.99663100000000004</v>
      </c>
      <c r="AG401" s="190">
        <v>99.6631</v>
      </c>
      <c r="AI401">
        <f t="shared" si="78"/>
        <v>2210</v>
      </c>
      <c r="AJ401" t="str">
        <f t="shared" si="79"/>
        <v>Greater Sydney</v>
      </c>
    </row>
    <row r="402" spans="28:36" x14ac:dyDescent="0.2">
      <c r="AB402" s="190">
        <v>2211</v>
      </c>
      <c r="AC402" s="190">
        <v>2211</v>
      </c>
      <c r="AD402" s="190" t="s">
        <v>239</v>
      </c>
      <c r="AE402" s="190" t="s">
        <v>194</v>
      </c>
      <c r="AF402" s="190">
        <v>0.99804000000000004</v>
      </c>
      <c r="AG402" s="190">
        <v>99.804000000000002</v>
      </c>
      <c r="AI402">
        <f t="shared" si="78"/>
        <v>2211</v>
      </c>
      <c r="AJ402" t="str">
        <f t="shared" si="79"/>
        <v>Greater Sydney</v>
      </c>
    </row>
    <row r="403" spans="28:36" x14ac:dyDescent="0.2">
      <c r="AB403" s="190">
        <v>2212</v>
      </c>
      <c r="AC403" s="190">
        <v>2212</v>
      </c>
      <c r="AD403" s="190" t="s">
        <v>239</v>
      </c>
      <c r="AE403" s="190" t="s">
        <v>194</v>
      </c>
      <c r="AF403" s="190">
        <v>1</v>
      </c>
      <c r="AG403" s="190">
        <v>100</v>
      </c>
      <c r="AI403">
        <f t="shared" si="78"/>
        <v>2212</v>
      </c>
      <c r="AJ403" t="str">
        <f t="shared" si="79"/>
        <v>Greater Sydney</v>
      </c>
    </row>
    <row r="404" spans="28:36" x14ac:dyDescent="0.2">
      <c r="AB404" s="190">
        <v>2213</v>
      </c>
      <c r="AC404" s="190">
        <v>2213</v>
      </c>
      <c r="AD404" s="190" t="s">
        <v>239</v>
      </c>
      <c r="AE404" s="190" t="s">
        <v>194</v>
      </c>
      <c r="AF404" s="190">
        <v>1</v>
      </c>
      <c r="AG404" s="190">
        <v>100</v>
      </c>
      <c r="AI404">
        <f t="shared" si="78"/>
        <v>2213</v>
      </c>
      <c r="AJ404" t="str">
        <f t="shared" si="79"/>
        <v>Greater Sydney</v>
      </c>
    </row>
    <row r="405" spans="28:36" x14ac:dyDescent="0.2">
      <c r="AB405" s="190">
        <v>2214</v>
      </c>
      <c r="AC405" s="190">
        <v>2214</v>
      </c>
      <c r="AD405" s="190" t="s">
        <v>239</v>
      </c>
      <c r="AE405" s="190" t="s">
        <v>194</v>
      </c>
      <c r="AF405" s="190">
        <v>1</v>
      </c>
      <c r="AG405" s="190">
        <v>100</v>
      </c>
      <c r="AI405">
        <f t="shared" si="78"/>
        <v>2214</v>
      </c>
      <c r="AJ405" t="str">
        <f t="shared" si="79"/>
        <v>Greater Sydney</v>
      </c>
    </row>
    <row r="406" spans="28:36" x14ac:dyDescent="0.2">
      <c r="AB406" s="190">
        <v>2216</v>
      </c>
      <c r="AC406" s="190">
        <v>2216</v>
      </c>
      <c r="AD406" s="190" t="s">
        <v>239</v>
      </c>
      <c r="AE406" s="190" t="s">
        <v>194</v>
      </c>
      <c r="AF406" s="190">
        <v>1</v>
      </c>
      <c r="AG406" s="190">
        <v>100</v>
      </c>
      <c r="AI406">
        <f t="shared" si="78"/>
        <v>2216</v>
      </c>
      <c r="AJ406" t="str">
        <f t="shared" si="79"/>
        <v>Greater Sydney</v>
      </c>
    </row>
    <row r="407" spans="28:36" x14ac:dyDescent="0.2">
      <c r="AB407" s="190">
        <v>2217</v>
      </c>
      <c r="AC407" s="190">
        <v>2217</v>
      </c>
      <c r="AD407" s="190" t="s">
        <v>239</v>
      </c>
      <c r="AE407" s="190" t="s">
        <v>194</v>
      </c>
      <c r="AF407" s="190">
        <v>0.999996</v>
      </c>
      <c r="AG407" s="190">
        <v>99.999600000000001</v>
      </c>
      <c r="AI407">
        <f t="shared" si="78"/>
        <v>2217</v>
      </c>
      <c r="AJ407" t="str">
        <f t="shared" si="79"/>
        <v>Greater Sydney</v>
      </c>
    </row>
    <row r="408" spans="28:36" x14ac:dyDescent="0.2">
      <c r="AB408" s="190">
        <v>2218</v>
      </c>
      <c r="AC408" s="190">
        <v>2218</v>
      </c>
      <c r="AD408" s="190" t="s">
        <v>239</v>
      </c>
      <c r="AE408" s="190" t="s">
        <v>194</v>
      </c>
      <c r="AF408" s="190">
        <v>1</v>
      </c>
      <c r="AG408" s="190">
        <v>100</v>
      </c>
      <c r="AI408">
        <f t="shared" si="78"/>
        <v>2218</v>
      </c>
      <c r="AJ408" t="str">
        <f t="shared" si="79"/>
        <v>Greater Sydney</v>
      </c>
    </row>
    <row r="409" spans="28:36" x14ac:dyDescent="0.2">
      <c r="AB409" s="190">
        <v>2219</v>
      </c>
      <c r="AC409" s="190">
        <v>2219</v>
      </c>
      <c r="AD409" s="190" t="s">
        <v>239</v>
      </c>
      <c r="AE409" s="190" t="s">
        <v>194</v>
      </c>
      <c r="AF409" s="190">
        <v>1</v>
      </c>
      <c r="AG409" s="190">
        <v>100</v>
      </c>
      <c r="AI409">
        <f t="shared" si="78"/>
        <v>2219</v>
      </c>
      <c r="AJ409" t="str">
        <f t="shared" si="79"/>
        <v>Greater Sydney</v>
      </c>
    </row>
    <row r="410" spans="28:36" x14ac:dyDescent="0.2">
      <c r="AB410" s="190">
        <v>2220</v>
      </c>
      <c r="AC410" s="190">
        <v>2220</v>
      </c>
      <c r="AD410" s="190" t="s">
        <v>239</v>
      </c>
      <c r="AE410" s="190" t="s">
        <v>194</v>
      </c>
      <c r="AF410" s="190">
        <v>1</v>
      </c>
      <c r="AG410" s="190">
        <v>100</v>
      </c>
      <c r="AI410">
        <f t="shared" si="78"/>
        <v>2220</v>
      </c>
      <c r="AJ410" t="str">
        <f t="shared" si="79"/>
        <v>Greater Sydney</v>
      </c>
    </row>
    <row r="411" spans="28:36" x14ac:dyDescent="0.2">
      <c r="AB411" s="190">
        <v>2221</v>
      </c>
      <c r="AC411" s="190">
        <v>2221</v>
      </c>
      <c r="AD411" s="190" t="s">
        <v>239</v>
      </c>
      <c r="AE411" s="190" t="s">
        <v>194</v>
      </c>
      <c r="AF411" s="190">
        <v>0.99004899999999996</v>
      </c>
      <c r="AG411" s="190">
        <v>99.004900000000006</v>
      </c>
      <c r="AI411">
        <f t="shared" si="78"/>
        <v>2221</v>
      </c>
      <c r="AJ411" t="str">
        <f t="shared" si="79"/>
        <v>Greater Sydney</v>
      </c>
    </row>
    <row r="412" spans="28:36" x14ac:dyDescent="0.2">
      <c r="AB412" s="190">
        <v>2222</v>
      </c>
      <c r="AC412" s="190">
        <v>2222</v>
      </c>
      <c r="AD412" s="190" t="s">
        <v>239</v>
      </c>
      <c r="AE412" s="190" t="s">
        <v>194</v>
      </c>
      <c r="AF412" s="190">
        <v>1</v>
      </c>
      <c r="AG412" s="190">
        <v>100</v>
      </c>
      <c r="AI412">
        <f t="shared" si="78"/>
        <v>2222</v>
      </c>
      <c r="AJ412" t="str">
        <f t="shared" si="79"/>
        <v>Greater Sydney</v>
      </c>
    </row>
    <row r="413" spans="28:36" x14ac:dyDescent="0.2">
      <c r="AB413" s="190">
        <v>2223</v>
      </c>
      <c r="AC413" s="190">
        <v>2223</v>
      </c>
      <c r="AD413" s="190" t="s">
        <v>239</v>
      </c>
      <c r="AE413" s="190" t="s">
        <v>194</v>
      </c>
      <c r="AF413" s="190">
        <v>0.99121700000000001</v>
      </c>
      <c r="AG413" s="190">
        <v>99.121700000000004</v>
      </c>
      <c r="AI413">
        <f t="shared" si="78"/>
        <v>2223</v>
      </c>
      <c r="AJ413" t="str">
        <f t="shared" si="79"/>
        <v>Greater Sydney</v>
      </c>
    </row>
    <row r="414" spans="28:36" x14ac:dyDescent="0.2">
      <c r="AB414" s="190">
        <v>2224</v>
      </c>
      <c r="AC414" s="190">
        <v>2224</v>
      </c>
      <c r="AD414" s="190" t="s">
        <v>239</v>
      </c>
      <c r="AE414" s="190" t="s">
        <v>194</v>
      </c>
      <c r="AF414" s="190">
        <v>0.98338899999999996</v>
      </c>
      <c r="AG414" s="190">
        <v>98.338800000000006</v>
      </c>
      <c r="AI414">
        <f t="shared" si="78"/>
        <v>2224</v>
      </c>
      <c r="AJ414" t="str">
        <f t="shared" si="79"/>
        <v>Greater Sydney</v>
      </c>
    </row>
    <row r="415" spans="28:36" x14ac:dyDescent="0.2">
      <c r="AB415" s="190">
        <v>2225</v>
      </c>
      <c r="AC415" s="190">
        <v>2225</v>
      </c>
      <c r="AD415" s="190" t="s">
        <v>239</v>
      </c>
      <c r="AE415" s="190" t="s">
        <v>194</v>
      </c>
      <c r="AF415" s="190">
        <v>0.95247400000000004</v>
      </c>
      <c r="AG415" s="190">
        <v>95.247399999999999</v>
      </c>
      <c r="AI415">
        <f t="shared" si="78"/>
        <v>2225</v>
      </c>
      <c r="AJ415" t="str">
        <f t="shared" si="79"/>
        <v>Greater Sydney</v>
      </c>
    </row>
    <row r="416" spans="28:36" x14ac:dyDescent="0.2">
      <c r="AB416" s="190">
        <v>2226</v>
      </c>
      <c r="AC416" s="190">
        <v>2226</v>
      </c>
      <c r="AD416" s="190" t="s">
        <v>239</v>
      </c>
      <c r="AE416" s="190" t="s">
        <v>194</v>
      </c>
      <c r="AF416" s="190">
        <v>0.99671299999999996</v>
      </c>
      <c r="AG416" s="190">
        <v>99.671300000000002</v>
      </c>
      <c r="AI416">
        <f t="shared" si="78"/>
        <v>2226</v>
      </c>
      <c r="AJ416" t="str">
        <f t="shared" si="79"/>
        <v>Greater Sydney</v>
      </c>
    </row>
    <row r="417" spans="28:36" x14ac:dyDescent="0.2">
      <c r="AB417" s="190">
        <v>2227</v>
      </c>
      <c r="AC417" s="190">
        <v>2227</v>
      </c>
      <c r="AD417" s="190" t="s">
        <v>239</v>
      </c>
      <c r="AE417" s="190" t="s">
        <v>194</v>
      </c>
      <c r="AF417" s="190">
        <v>0.99267300000000003</v>
      </c>
      <c r="AG417" s="190">
        <v>99.267300000000006</v>
      </c>
      <c r="AI417">
        <f t="shared" si="78"/>
        <v>2227</v>
      </c>
      <c r="AJ417" t="str">
        <f t="shared" si="79"/>
        <v>Greater Sydney</v>
      </c>
    </row>
    <row r="418" spans="28:36" x14ac:dyDescent="0.2">
      <c r="AB418" s="190">
        <v>2228</v>
      </c>
      <c r="AC418" s="190">
        <v>2228</v>
      </c>
      <c r="AD418" s="190" t="s">
        <v>239</v>
      </c>
      <c r="AE418" s="190" t="s">
        <v>194</v>
      </c>
      <c r="AF418" s="190">
        <v>0.99391600000000002</v>
      </c>
      <c r="AG418" s="190">
        <v>99.391599999999997</v>
      </c>
      <c r="AI418">
        <f t="shared" si="78"/>
        <v>2228</v>
      </c>
      <c r="AJ418" t="str">
        <f t="shared" si="79"/>
        <v>Greater Sydney</v>
      </c>
    </row>
    <row r="419" spans="28:36" x14ac:dyDescent="0.2">
      <c r="AB419" s="190">
        <v>2229</v>
      </c>
      <c r="AC419" s="190">
        <v>2229</v>
      </c>
      <c r="AD419" s="190" t="s">
        <v>239</v>
      </c>
      <c r="AE419" s="190" t="s">
        <v>194</v>
      </c>
      <c r="AF419" s="190">
        <v>0.99268999999999996</v>
      </c>
      <c r="AG419" s="190">
        <v>99.269000000000005</v>
      </c>
      <c r="AI419">
        <f t="shared" si="78"/>
        <v>2229</v>
      </c>
      <c r="AJ419" t="str">
        <f t="shared" si="79"/>
        <v>Greater Sydney</v>
      </c>
    </row>
    <row r="420" spans="28:36" x14ac:dyDescent="0.2">
      <c r="AB420" s="190">
        <v>2230</v>
      </c>
      <c r="AC420" s="190">
        <v>2230</v>
      </c>
      <c r="AD420" s="190" t="s">
        <v>239</v>
      </c>
      <c r="AE420" s="190" t="s">
        <v>194</v>
      </c>
      <c r="AF420" s="190">
        <v>0.99076799999999998</v>
      </c>
      <c r="AG420" s="190">
        <v>99.076800000000006</v>
      </c>
      <c r="AI420">
        <f t="shared" si="78"/>
        <v>2230</v>
      </c>
      <c r="AJ420" t="str">
        <f t="shared" si="79"/>
        <v>Greater Sydney</v>
      </c>
    </row>
    <row r="421" spans="28:36" x14ac:dyDescent="0.2">
      <c r="AB421" s="190">
        <v>2231</v>
      </c>
      <c r="AC421" s="190">
        <v>2231</v>
      </c>
      <c r="AD421" s="190" t="s">
        <v>239</v>
      </c>
      <c r="AE421" s="190" t="s">
        <v>194</v>
      </c>
      <c r="AF421" s="190">
        <v>0.99999899999999997</v>
      </c>
      <c r="AG421" s="190">
        <v>99.999899999999997</v>
      </c>
      <c r="AI421">
        <f t="shared" si="78"/>
        <v>2231</v>
      </c>
      <c r="AJ421" t="str">
        <f t="shared" si="79"/>
        <v>Greater Sydney</v>
      </c>
    </row>
    <row r="422" spans="28:36" x14ac:dyDescent="0.2">
      <c r="AB422" s="190">
        <v>2232</v>
      </c>
      <c r="AC422" s="190">
        <v>2232</v>
      </c>
      <c r="AD422" s="190" t="s">
        <v>239</v>
      </c>
      <c r="AE422" s="190" t="s">
        <v>194</v>
      </c>
      <c r="AF422" s="190">
        <v>0.99732299999999996</v>
      </c>
      <c r="AG422" s="190">
        <v>99.732299999999995</v>
      </c>
      <c r="AI422">
        <f t="shared" si="78"/>
        <v>2232</v>
      </c>
      <c r="AJ422" t="str">
        <f t="shared" si="79"/>
        <v>Greater Sydney</v>
      </c>
    </row>
    <row r="423" spans="28:36" x14ac:dyDescent="0.2">
      <c r="AB423" s="190">
        <v>2233</v>
      </c>
      <c r="AC423" s="190">
        <v>2233</v>
      </c>
      <c r="AD423" s="190" t="s">
        <v>239</v>
      </c>
      <c r="AE423" s="190" t="s">
        <v>194</v>
      </c>
      <c r="AF423" s="190">
        <v>1</v>
      </c>
      <c r="AG423" s="190">
        <v>100</v>
      </c>
      <c r="AI423">
        <f t="shared" si="78"/>
        <v>2233</v>
      </c>
      <c r="AJ423" t="str">
        <f t="shared" si="79"/>
        <v>Greater Sydney</v>
      </c>
    </row>
    <row r="424" spans="28:36" x14ac:dyDescent="0.2">
      <c r="AB424" s="190">
        <v>2234</v>
      </c>
      <c r="AC424" s="190">
        <v>2234</v>
      </c>
      <c r="AD424" s="190" t="s">
        <v>239</v>
      </c>
      <c r="AE424" s="190" t="s">
        <v>194</v>
      </c>
      <c r="AF424" s="190">
        <v>0.99739699999999998</v>
      </c>
      <c r="AG424" s="190">
        <v>99.739699999999999</v>
      </c>
      <c r="AI424">
        <f t="shared" si="78"/>
        <v>2234</v>
      </c>
      <c r="AJ424" t="str">
        <f t="shared" si="79"/>
        <v>Greater Sydney</v>
      </c>
    </row>
    <row r="425" spans="28:36" x14ac:dyDescent="0.2">
      <c r="AB425" s="190">
        <v>2250</v>
      </c>
      <c r="AC425" s="190">
        <v>2250</v>
      </c>
      <c r="AD425" s="190" t="s">
        <v>239</v>
      </c>
      <c r="AE425" s="190" t="s">
        <v>194</v>
      </c>
      <c r="AF425" s="190">
        <v>0.994363</v>
      </c>
      <c r="AG425" s="190">
        <v>99.436400000000006</v>
      </c>
      <c r="AI425">
        <f t="shared" si="78"/>
        <v>2250</v>
      </c>
      <c r="AJ425" t="str">
        <f t="shared" si="79"/>
        <v>Greater Sydney</v>
      </c>
    </row>
    <row r="426" spans="28:36" x14ac:dyDescent="0.2">
      <c r="AB426" s="190">
        <v>2250</v>
      </c>
      <c r="AC426" s="190">
        <v>2250</v>
      </c>
      <c r="AD426" s="190" t="s">
        <v>240</v>
      </c>
      <c r="AE426" s="190" t="s">
        <v>197</v>
      </c>
      <c r="AF426" s="190">
        <v>2.5186000000000002E-3</v>
      </c>
      <c r="AG426" s="190">
        <v>0.251863</v>
      </c>
      <c r="AI426">
        <f t="shared" si="78"/>
        <v>2250</v>
      </c>
      <c r="AJ426" t="str">
        <f t="shared" si="79"/>
        <v>Rest of NSW</v>
      </c>
    </row>
    <row r="427" spans="28:36" x14ac:dyDescent="0.2">
      <c r="AB427" s="190">
        <v>2251</v>
      </c>
      <c r="AC427" s="190">
        <v>2251</v>
      </c>
      <c r="AD427" s="190" t="s">
        <v>239</v>
      </c>
      <c r="AE427" s="190" t="s">
        <v>194</v>
      </c>
      <c r="AF427" s="190">
        <v>0.99437200000000003</v>
      </c>
      <c r="AG427" s="190">
        <v>99.437200000000004</v>
      </c>
      <c r="AI427">
        <f t="shared" si="78"/>
        <v>2251</v>
      </c>
      <c r="AJ427" t="str">
        <f t="shared" si="79"/>
        <v>Greater Sydney</v>
      </c>
    </row>
    <row r="428" spans="28:36" x14ac:dyDescent="0.2">
      <c r="AB428" s="190">
        <v>2256</v>
      </c>
      <c r="AC428" s="190">
        <v>2256</v>
      </c>
      <c r="AD428" s="190" t="s">
        <v>239</v>
      </c>
      <c r="AE428" s="190" t="s">
        <v>194</v>
      </c>
      <c r="AF428" s="190">
        <v>0.994946</v>
      </c>
      <c r="AG428" s="190">
        <v>99.494600000000005</v>
      </c>
      <c r="AI428">
        <f t="shared" si="78"/>
        <v>2256</v>
      </c>
      <c r="AJ428" t="str">
        <f t="shared" si="79"/>
        <v>Greater Sydney</v>
      </c>
    </row>
    <row r="429" spans="28:36" x14ac:dyDescent="0.2">
      <c r="AB429" s="190">
        <v>2257</v>
      </c>
      <c r="AC429" s="190">
        <v>2257</v>
      </c>
      <c r="AD429" s="190" t="s">
        <v>239</v>
      </c>
      <c r="AE429" s="190" t="s">
        <v>194</v>
      </c>
      <c r="AF429" s="190">
        <v>0.98989099999999997</v>
      </c>
      <c r="AG429" s="190">
        <v>98.989099999999993</v>
      </c>
      <c r="AI429">
        <f t="shared" si="78"/>
        <v>2257</v>
      </c>
      <c r="AJ429" t="str">
        <f t="shared" si="79"/>
        <v>Greater Sydney</v>
      </c>
    </row>
    <row r="430" spans="28:36" x14ac:dyDescent="0.2">
      <c r="AB430" s="190">
        <v>2258</v>
      </c>
      <c r="AC430" s="190">
        <v>2258</v>
      </c>
      <c r="AD430" s="190" t="s">
        <v>239</v>
      </c>
      <c r="AE430" s="190" t="s">
        <v>194</v>
      </c>
      <c r="AF430" s="190">
        <v>1</v>
      </c>
      <c r="AG430" s="190">
        <v>100</v>
      </c>
      <c r="AI430">
        <f t="shared" si="78"/>
        <v>2258</v>
      </c>
      <c r="AJ430" t="str">
        <f t="shared" si="79"/>
        <v>Greater Sydney</v>
      </c>
    </row>
    <row r="431" spans="28:36" x14ac:dyDescent="0.2">
      <c r="AB431" s="190">
        <v>2259</v>
      </c>
      <c r="AC431" s="190">
        <v>2259</v>
      </c>
      <c r="AD431" s="190" t="s">
        <v>239</v>
      </c>
      <c r="AE431" s="190" t="s">
        <v>194</v>
      </c>
      <c r="AF431" s="190">
        <v>0.93682699999999997</v>
      </c>
      <c r="AG431" s="190">
        <v>93.682699999999997</v>
      </c>
      <c r="AI431">
        <f t="shared" si="78"/>
        <v>2259</v>
      </c>
      <c r="AJ431" t="str">
        <f t="shared" si="79"/>
        <v>Greater Sydney</v>
      </c>
    </row>
    <row r="432" spans="28:36" x14ac:dyDescent="0.2">
      <c r="AB432" s="190">
        <v>2259</v>
      </c>
      <c r="AC432" s="190">
        <v>2259</v>
      </c>
      <c r="AD432" s="190" t="s">
        <v>240</v>
      </c>
      <c r="AE432" s="190" t="s">
        <v>197</v>
      </c>
      <c r="AF432" s="190">
        <v>6.0411100000000002E-2</v>
      </c>
      <c r="AG432" s="190">
        <v>6.0411099999999998</v>
      </c>
      <c r="AI432">
        <f t="shared" si="78"/>
        <v>2259</v>
      </c>
      <c r="AJ432" t="str">
        <f t="shared" si="79"/>
        <v>Rest of NSW</v>
      </c>
    </row>
    <row r="433" spans="28:36" x14ac:dyDescent="0.2">
      <c r="AB433" s="190">
        <v>2260</v>
      </c>
      <c r="AC433" s="190">
        <v>2260</v>
      </c>
      <c r="AD433" s="190" t="s">
        <v>239</v>
      </c>
      <c r="AE433" s="190" t="s">
        <v>194</v>
      </c>
      <c r="AF433" s="190">
        <v>1</v>
      </c>
      <c r="AG433" s="190">
        <v>100</v>
      </c>
      <c r="AI433">
        <f t="shared" si="78"/>
        <v>2260</v>
      </c>
      <c r="AJ433" t="str">
        <f t="shared" si="79"/>
        <v>Greater Sydney</v>
      </c>
    </row>
    <row r="434" spans="28:36" x14ac:dyDescent="0.2">
      <c r="AB434" s="190">
        <v>2261</v>
      </c>
      <c r="AC434" s="190">
        <v>2261</v>
      </c>
      <c r="AD434" s="190" t="s">
        <v>239</v>
      </c>
      <c r="AE434" s="190" t="s">
        <v>194</v>
      </c>
      <c r="AF434" s="190">
        <v>0.99912299999999998</v>
      </c>
      <c r="AG434" s="190">
        <v>99.912300000000002</v>
      </c>
      <c r="AI434">
        <f t="shared" si="78"/>
        <v>2261</v>
      </c>
      <c r="AJ434" t="str">
        <f t="shared" si="79"/>
        <v>Greater Sydney</v>
      </c>
    </row>
    <row r="435" spans="28:36" x14ac:dyDescent="0.2">
      <c r="AB435" s="190">
        <v>2262</v>
      </c>
      <c r="AC435" s="190">
        <v>2262</v>
      </c>
      <c r="AD435" s="190" t="s">
        <v>239</v>
      </c>
      <c r="AE435" s="190" t="s">
        <v>194</v>
      </c>
      <c r="AF435" s="190">
        <v>1</v>
      </c>
      <c r="AG435" s="190">
        <v>100</v>
      </c>
      <c r="AI435">
        <f t="shared" si="78"/>
        <v>2262</v>
      </c>
      <c r="AJ435" t="str">
        <f t="shared" si="79"/>
        <v>Greater Sydney</v>
      </c>
    </row>
    <row r="436" spans="28:36" x14ac:dyDescent="0.2">
      <c r="AB436" s="190">
        <v>2263</v>
      </c>
      <c r="AC436" s="190">
        <v>2263</v>
      </c>
      <c r="AD436" s="190" t="s">
        <v>239</v>
      </c>
      <c r="AE436" s="190" t="s">
        <v>194</v>
      </c>
      <c r="AF436" s="190">
        <v>0.99295900000000004</v>
      </c>
      <c r="AG436" s="190">
        <v>99.295900000000003</v>
      </c>
      <c r="AI436">
        <f t="shared" si="78"/>
        <v>2263</v>
      </c>
      <c r="AJ436" t="str">
        <f t="shared" si="79"/>
        <v>Greater Sydney</v>
      </c>
    </row>
    <row r="437" spans="28:36" x14ac:dyDescent="0.2">
      <c r="AB437" s="190">
        <v>2264</v>
      </c>
      <c r="AC437" s="190">
        <v>2264</v>
      </c>
      <c r="AD437" s="190" t="s">
        <v>240</v>
      </c>
      <c r="AE437" s="190" t="s">
        <v>197</v>
      </c>
      <c r="AF437" s="190">
        <v>0.99127600000000005</v>
      </c>
      <c r="AG437" s="190">
        <v>99.127600000000001</v>
      </c>
      <c r="AI437">
        <f t="shared" si="78"/>
        <v>2264</v>
      </c>
      <c r="AJ437" t="str">
        <f t="shared" si="79"/>
        <v>Rest of NSW</v>
      </c>
    </row>
    <row r="438" spans="28:36" x14ac:dyDescent="0.2">
      <c r="AB438" s="190">
        <v>2265</v>
      </c>
      <c r="AC438" s="190">
        <v>2265</v>
      </c>
      <c r="AD438" s="190" t="s">
        <v>240</v>
      </c>
      <c r="AE438" s="190" t="s">
        <v>197</v>
      </c>
      <c r="AF438" s="190">
        <v>1</v>
      </c>
      <c r="AG438" s="190">
        <v>100</v>
      </c>
      <c r="AI438">
        <f t="shared" si="78"/>
        <v>2265</v>
      </c>
      <c r="AJ438" t="str">
        <f t="shared" si="79"/>
        <v>Rest of NSW</v>
      </c>
    </row>
    <row r="439" spans="28:36" x14ac:dyDescent="0.2">
      <c r="AB439" s="190">
        <v>2267</v>
      </c>
      <c r="AC439" s="190">
        <v>2267</v>
      </c>
      <c r="AD439" s="190" t="s">
        <v>240</v>
      </c>
      <c r="AE439" s="190" t="s">
        <v>197</v>
      </c>
      <c r="AF439" s="190">
        <v>0.97713499999999998</v>
      </c>
      <c r="AG439" s="190">
        <v>97.713499999999996</v>
      </c>
      <c r="AI439">
        <f t="shared" si="78"/>
        <v>2267</v>
      </c>
      <c r="AJ439" t="str">
        <f t="shared" si="79"/>
        <v>Rest of NSW</v>
      </c>
    </row>
    <row r="440" spans="28:36" x14ac:dyDescent="0.2">
      <c r="AB440" s="190">
        <v>2278</v>
      </c>
      <c r="AC440" s="190">
        <v>2278</v>
      </c>
      <c r="AD440" s="190" t="s">
        <v>240</v>
      </c>
      <c r="AE440" s="190" t="s">
        <v>197</v>
      </c>
      <c r="AF440" s="190">
        <v>1</v>
      </c>
      <c r="AG440" s="190">
        <v>100</v>
      </c>
      <c r="AI440">
        <f t="shared" si="78"/>
        <v>2278</v>
      </c>
      <c r="AJ440" t="str">
        <f t="shared" si="79"/>
        <v>Rest of NSW</v>
      </c>
    </row>
    <row r="441" spans="28:36" x14ac:dyDescent="0.2">
      <c r="AB441" s="190">
        <v>2280</v>
      </c>
      <c r="AC441" s="190">
        <v>2280</v>
      </c>
      <c r="AD441" s="190" t="s">
        <v>240</v>
      </c>
      <c r="AE441" s="190" t="s">
        <v>197</v>
      </c>
      <c r="AF441" s="190">
        <v>0.99584499999999998</v>
      </c>
      <c r="AG441" s="190">
        <v>99.584500000000006</v>
      </c>
      <c r="AI441">
        <f t="shared" si="78"/>
        <v>2280</v>
      </c>
      <c r="AJ441" t="str">
        <f t="shared" si="79"/>
        <v>Rest of NSW</v>
      </c>
    </row>
    <row r="442" spans="28:36" x14ac:dyDescent="0.2">
      <c r="AB442" s="190">
        <v>2281</v>
      </c>
      <c r="AC442" s="190">
        <v>2281</v>
      </c>
      <c r="AD442" s="190" t="s">
        <v>240</v>
      </c>
      <c r="AE442" s="190" t="s">
        <v>197</v>
      </c>
      <c r="AF442" s="190">
        <v>0.99934100000000003</v>
      </c>
      <c r="AG442" s="190">
        <v>99.934100000000001</v>
      </c>
      <c r="AI442">
        <f t="shared" si="78"/>
        <v>2281</v>
      </c>
      <c r="AJ442" t="str">
        <f t="shared" si="79"/>
        <v>Rest of NSW</v>
      </c>
    </row>
    <row r="443" spans="28:36" x14ac:dyDescent="0.2">
      <c r="AB443" s="190">
        <v>2282</v>
      </c>
      <c r="AC443" s="190">
        <v>2282</v>
      </c>
      <c r="AD443" s="190" t="s">
        <v>240</v>
      </c>
      <c r="AE443" s="190" t="s">
        <v>197</v>
      </c>
      <c r="AF443" s="190">
        <v>0.99775499999999995</v>
      </c>
      <c r="AG443" s="190">
        <v>99.775499999999994</v>
      </c>
      <c r="AI443">
        <f t="shared" si="78"/>
        <v>2282</v>
      </c>
      <c r="AJ443" t="str">
        <f t="shared" si="79"/>
        <v>Rest of NSW</v>
      </c>
    </row>
    <row r="444" spans="28:36" x14ac:dyDescent="0.2">
      <c r="AB444" s="190">
        <v>2283</v>
      </c>
      <c r="AC444" s="190">
        <v>2283</v>
      </c>
      <c r="AD444" s="190" t="s">
        <v>240</v>
      </c>
      <c r="AE444" s="190" t="s">
        <v>197</v>
      </c>
      <c r="AF444" s="190">
        <v>0.98863900000000005</v>
      </c>
      <c r="AG444" s="190">
        <v>98.863900000000001</v>
      </c>
      <c r="AI444">
        <f t="shared" si="78"/>
        <v>2283</v>
      </c>
      <c r="AJ444" t="str">
        <f t="shared" si="79"/>
        <v>Rest of NSW</v>
      </c>
    </row>
    <row r="445" spans="28:36" x14ac:dyDescent="0.2">
      <c r="AB445" s="190">
        <v>2284</v>
      </c>
      <c r="AC445" s="190">
        <v>2284</v>
      </c>
      <c r="AD445" s="190" t="s">
        <v>240</v>
      </c>
      <c r="AE445" s="190" t="s">
        <v>197</v>
      </c>
      <c r="AF445" s="190">
        <v>0.99327100000000002</v>
      </c>
      <c r="AG445" s="190">
        <v>99.327100000000002</v>
      </c>
      <c r="AI445">
        <f t="shared" si="78"/>
        <v>2284</v>
      </c>
      <c r="AJ445" t="str">
        <f t="shared" si="79"/>
        <v>Rest of NSW</v>
      </c>
    </row>
    <row r="446" spans="28:36" x14ac:dyDescent="0.2">
      <c r="AB446" s="190">
        <v>2285</v>
      </c>
      <c r="AC446" s="190">
        <v>2285</v>
      </c>
      <c r="AD446" s="190" t="s">
        <v>240</v>
      </c>
      <c r="AE446" s="190" t="s">
        <v>197</v>
      </c>
      <c r="AF446" s="190">
        <v>1</v>
      </c>
      <c r="AG446" s="190">
        <v>100</v>
      </c>
      <c r="AI446">
        <f t="shared" si="78"/>
        <v>2285</v>
      </c>
      <c r="AJ446" t="str">
        <f t="shared" si="79"/>
        <v>Rest of NSW</v>
      </c>
    </row>
    <row r="447" spans="28:36" x14ac:dyDescent="0.2">
      <c r="AB447" s="190">
        <v>2286</v>
      </c>
      <c r="AC447" s="190">
        <v>2286</v>
      </c>
      <c r="AD447" s="190" t="s">
        <v>240</v>
      </c>
      <c r="AE447" s="190" t="s">
        <v>197</v>
      </c>
      <c r="AF447" s="190">
        <v>1</v>
      </c>
      <c r="AG447" s="190">
        <v>100</v>
      </c>
      <c r="AI447">
        <f t="shared" ref="AI447:AI510" si="80">AB447*1</f>
        <v>2286</v>
      </c>
      <c r="AJ447" t="str">
        <f t="shared" ref="AJ447:AJ510" si="81">AE447</f>
        <v>Rest of NSW</v>
      </c>
    </row>
    <row r="448" spans="28:36" x14ac:dyDescent="0.2">
      <c r="AB448" s="190">
        <v>2287</v>
      </c>
      <c r="AC448" s="190">
        <v>2287</v>
      </c>
      <c r="AD448" s="190" t="s">
        <v>240</v>
      </c>
      <c r="AE448" s="190" t="s">
        <v>197</v>
      </c>
      <c r="AF448" s="190">
        <v>1</v>
      </c>
      <c r="AG448" s="190">
        <v>100</v>
      </c>
      <c r="AI448">
        <f t="shared" si="80"/>
        <v>2287</v>
      </c>
      <c r="AJ448" t="str">
        <f t="shared" si="81"/>
        <v>Rest of NSW</v>
      </c>
    </row>
    <row r="449" spans="28:36" x14ac:dyDescent="0.2">
      <c r="AB449" s="190">
        <v>2289</v>
      </c>
      <c r="AC449" s="190">
        <v>2289</v>
      </c>
      <c r="AD449" s="190" t="s">
        <v>240</v>
      </c>
      <c r="AE449" s="190" t="s">
        <v>197</v>
      </c>
      <c r="AF449" s="190">
        <v>1</v>
      </c>
      <c r="AG449" s="190">
        <v>100</v>
      </c>
      <c r="AI449">
        <f t="shared" si="80"/>
        <v>2289</v>
      </c>
      <c r="AJ449" t="str">
        <f t="shared" si="81"/>
        <v>Rest of NSW</v>
      </c>
    </row>
    <row r="450" spans="28:36" x14ac:dyDescent="0.2">
      <c r="AB450" s="190">
        <v>2290</v>
      </c>
      <c r="AC450" s="190">
        <v>2290</v>
      </c>
      <c r="AD450" s="190" t="s">
        <v>240</v>
      </c>
      <c r="AE450" s="190" t="s">
        <v>197</v>
      </c>
      <c r="AF450" s="190">
        <v>1</v>
      </c>
      <c r="AG450" s="190">
        <v>100</v>
      </c>
      <c r="AI450">
        <f t="shared" si="80"/>
        <v>2290</v>
      </c>
      <c r="AJ450" t="str">
        <f t="shared" si="81"/>
        <v>Rest of NSW</v>
      </c>
    </row>
    <row r="451" spans="28:36" x14ac:dyDescent="0.2">
      <c r="AB451" s="190">
        <v>2291</v>
      </c>
      <c r="AC451" s="190">
        <v>2291</v>
      </c>
      <c r="AD451" s="190" t="s">
        <v>240</v>
      </c>
      <c r="AE451" s="190" t="s">
        <v>197</v>
      </c>
      <c r="AF451" s="190">
        <v>1</v>
      </c>
      <c r="AG451" s="190">
        <v>100</v>
      </c>
      <c r="AI451">
        <f t="shared" si="80"/>
        <v>2291</v>
      </c>
      <c r="AJ451" t="str">
        <f t="shared" si="81"/>
        <v>Rest of NSW</v>
      </c>
    </row>
    <row r="452" spans="28:36" x14ac:dyDescent="0.2">
      <c r="AB452" s="190">
        <v>2292</v>
      </c>
      <c r="AC452" s="190">
        <v>2292</v>
      </c>
      <c r="AD452" s="190" t="s">
        <v>240</v>
      </c>
      <c r="AE452" s="190" t="s">
        <v>197</v>
      </c>
      <c r="AF452" s="190">
        <v>1</v>
      </c>
      <c r="AG452" s="190">
        <v>100</v>
      </c>
      <c r="AI452">
        <f t="shared" si="80"/>
        <v>2292</v>
      </c>
      <c r="AJ452" t="str">
        <f t="shared" si="81"/>
        <v>Rest of NSW</v>
      </c>
    </row>
    <row r="453" spans="28:36" x14ac:dyDescent="0.2">
      <c r="AB453" s="190">
        <v>2293</v>
      </c>
      <c r="AC453" s="190">
        <v>2293</v>
      </c>
      <c r="AD453" s="190" t="s">
        <v>240</v>
      </c>
      <c r="AE453" s="190" t="s">
        <v>197</v>
      </c>
      <c r="AF453" s="190">
        <v>1</v>
      </c>
      <c r="AG453" s="190">
        <v>100</v>
      </c>
      <c r="AI453">
        <f t="shared" si="80"/>
        <v>2293</v>
      </c>
      <c r="AJ453" t="str">
        <f t="shared" si="81"/>
        <v>Rest of NSW</v>
      </c>
    </row>
    <row r="454" spans="28:36" x14ac:dyDescent="0.2">
      <c r="AB454" s="190">
        <v>2294</v>
      </c>
      <c r="AC454" s="190">
        <v>2294</v>
      </c>
      <c r="AD454" s="190" t="s">
        <v>240</v>
      </c>
      <c r="AE454" s="190" t="s">
        <v>197</v>
      </c>
      <c r="AF454" s="190">
        <v>0.99363800000000002</v>
      </c>
      <c r="AG454" s="190">
        <v>99.363799999999998</v>
      </c>
      <c r="AI454">
        <f t="shared" si="80"/>
        <v>2294</v>
      </c>
      <c r="AJ454" t="str">
        <f t="shared" si="81"/>
        <v>Rest of NSW</v>
      </c>
    </row>
    <row r="455" spans="28:36" x14ac:dyDescent="0.2">
      <c r="AB455" s="190">
        <v>2295</v>
      </c>
      <c r="AC455" s="190">
        <v>2295</v>
      </c>
      <c r="AD455" s="190" t="s">
        <v>240</v>
      </c>
      <c r="AE455" s="190" t="s">
        <v>197</v>
      </c>
      <c r="AF455" s="190">
        <v>0.99769200000000002</v>
      </c>
      <c r="AG455" s="190">
        <v>99.769300000000001</v>
      </c>
      <c r="AI455">
        <f t="shared" si="80"/>
        <v>2295</v>
      </c>
      <c r="AJ455" t="str">
        <f t="shared" si="81"/>
        <v>Rest of NSW</v>
      </c>
    </row>
    <row r="456" spans="28:36" x14ac:dyDescent="0.2">
      <c r="AB456" s="190">
        <v>2296</v>
      </c>
      <c r="AC456" s="190">
        <v>2296</v>
      </c>
      <c r="AD456" s="190" t="s">
        <v>240</v>
      </c>
      <c r="AE456" s="190" t="s">
        <v>197</v>
      </c>
      <c r="AF456" s="190">
        <v>1</v>
      </c>
      <c r="AG456" s="190">
        <v>100</v>
      </c>
      <c r="AI456">
        <f t="shared" si="80"/>
        <v>2296</v>
      </c>
      <c r="AJ456" t="str">
        <f t="shared" si="81"/>
        <v>Rest of NSW</v>
      </c>
    </row>
    <row r="457" spans="28:36" x14ac:dyDescent="0.2">
      <c r="AB457" s="190">
        <v>2297</v>
      </c>
      <c r="AC457" s="190">
        <v>2297</v>
      </c>
      <c r="AD457" s="190" t="s">
        <v>240</v>
      </c>
      <c r="AE457" s="190" t="s">
        <v>197</v>
      </c>
      <c r="AF457" s="190">
        <v>1</v>
      </c>
      <c r="AG457" s="190">
        <v>100</v>
      </c>
      <c r="AI457">
        <f t="shared" si="80"/>
        <v>2297</v>
      </c>
      <c r="AJ457" t="str">
        <f t="shared" si="81"/>
        <v>Rest of NSW</v>
      </c>
    </row>
    <row r="458" spans="28:36" x14ac:dyDescent="0.2">
      <c r="AB458" s="190">
        <v>2298</v>
      </c>
      <c r="AC458" s="190">
        <v>2298</v>
      </c>
      <c r="AD458" s="190" t="s">
        <v>240</v>
      </c>
      <c r="AE458" s="190" t="s">
        <v>197</v>
      </c>
      <c r="AF458" s="190">
        <v>1</v>
      </c>
      <c r="AG458" s="190">
        <v>100</v>
      </c>
      <c r="AI458">
        <f t="shared" si="80"/>
        <v>2298</v>
      </c>
      <c r="AJ458" t="str">
        <f t="shared" si="81"/>
        <v>Rest of NSW</v>
      </c>
    </row>
    <row r="459" spans="28:36" x14ac:dyDescent="0.2">
      <c r="AB459" s="190">
        <v>2299</v>
      </c>
      <c r="AC459" s="190">
        <v>2299</v>
      </c>
      <c r="AD459" s="190" t="s">
        <v>240</v>
      </c>
      <c r="AE459" s="190" t="s">
        <v>197</v>
      </c>
      <c r="AF459" s="190">
        <v>1</v>
      </c>
      <c r="AG459" s="190">
        <v>100</v>
      </c>
      <c r="AI459">
        <f t="shared" si="80"/>
        <v>2299</v>
      </c>
      <c r="AJ459" t="str">
        <f t="shared" si="81"/>
        <v>Rest of NSW</v>
      </c>
    </row>
    <row r="460" spans="28:36" x14ac:dyDescent="0.2">
      <c r="AB460" s="190">
        <v>2300</v>
      </c>
      <c r="AC460" s="190">
        <v>2300</v>
      </c>
      <c r="AD460" s="190" t="s">
        <v>240</v>
      </c>
      <c r="AE460" s="190" t="s">
        <v>197</v>
      </c>
      <c r="AF460" s="190">
        <v>0.99931300000000001</v>
      </c>
      <c r="AG460" s="190">
        <v>99.931299999999993</v>
      </c>
      <c r="AI460">
        <f t="shared" si="80"/>
        <v>2300</v>
      </c>
      <c r="AJ460" t="str">
        <f t="shared" si="81"/>
        <v>Rest of NSW</v>
      </c>
    </row>
    <row r="461" spans="28:36" x14ac:dyDescent="0.2">
      <c r="AB461" s="190">
        <v>2302</v>
      </c>
      <c r="AC461" s="190">
        <v>2302</v>
      </c>
      <c r="AD461" s="190" t="s">
        <v>240</v>
      </c>
      <c r="AE461" s="190" t="s">
        <v>197</v>
      </c>
      <c r="AF461" s="190">
        <v>1</v>
      </c>
      <c r="AG461" s="190">
        <v>100</v>
      </c>
      <c r="AI461">
        <f t="shared" si="80"/>
        <v>2302</v>
      </c>
      <c r="AJ461" t="str">
        <f t="shared" si="81"/>
        <v>Rest of NSW</v>
      </c>
    </row>
    <row r="462" spans="28:36" x14ac:dyDescent="0.2">
      <c r="AB462" s="190">
        <v>2303</v>
      </c>
      <c r="AC462" s="190">
        <v>2303</v>
      </c>
      <c r="AD462" s="190" t="s">
        <v>240</v>
      </c>
      <c r="AE462" s="190" t="s">
        <v>197</v>
      </c>
      <c r="AF462" s="190">
        <v>1</v>
      </c>
      <c r="AG462" s="190">
        <v>100</v>
      </c>
      <c r="AI462">
        <f t="shared" si="80"/>
        <v>2303</v>
      </c>
      <c r="AJ462" t="str">
        <f t="shared" si="81"/>
        <v>Rest of NSW</v>
      </c>
    </row>
    <row r="463" spans="28:36" x14ac:dyDescent="0.2">
      <c r="AB463" s="190">
        <v>2304</v>
      </c>
      <c r="AC463" s="190">
        <v>2304</v>
      </c>
      <c r="AD463" s="190" t="s">
        <v>240</v>
      </c>
      <c r="AE463" s="190" t="s">
        <v>197</v>
      </c>
      <c r="AF463" s="190">
        <v>0.99996300000000005</v>
      </c>
      <c r="AG463" s="190">
        <v>99.996300000000005</v>
      </c>
      <c r="AI463">
        <f t="shared" si="80"/>
        <v>2304</v>
      </c>
      <c r="AJ463" t="str">
        <f t="shared" si="81"/>
        <v>Rest of NSW</v>
      </c>
    </row>
    <row r="464" spans="28:36" x14ac:dyDescent="0.2">
      <c r="AB464" s="190">
        <v>2305</v>
      </c>
      <c r="AC464" s="190">
        <v>2305</v>
      </c>
      <c r="AD464" s="190" t="s">
        <v>240</v>
      </c>
      <c r="AE464" s="190" t="s">
        <v>197</v>
      </c>
      <c r="AF464" s="190">
        <v>1</v>
      </c>
      <c r="AG464" s="190">
        <v>100</v>
      </c>
      <c r="AI464">
        <f t="shared" si="80"/>
        <v>2305</v>
      </c>
      <c r="AJ464" t="str">
        <f t="shared" si="81"/>
        <v>Rest of NSW</v>
      </c>
    </row>
    <row r="465" spans="28:36" x14ac:dyDescent="0.2">
      <c r="AB465" s="190">
        <v>2306</v>
      </c>
      <c r="AC465" s="190">
        <v>2306</v>
      </c>
      <c r="AD465" s="190" t="s">
        <v>240</v>
      </c>
      <c r="AE465" s="190" t="s">
        <v>197</v>
      </c>
      <c r="AF465" s="190">
        <v>1</v>
      </c>
      <c r="AG465" s="190">
        <v>100</v>
      </c>
      <c r="AI465">
        <f t="shared" si="80"/>
        <v>2306</v>
      </c>
      <c r="AJ465" t="str">
        <f t="shared" si="81"/>
        <v>Rest of NSW</v>
      </c>
    </row>
    <row r="466" spans="28:36" x14ac:dyDescent="0.2">
      <c r="AB466" s="190">
        <v>2307</v>
      </c>
      <c r="AC466" s="190">
        <v>2307</v>
      </c>
      <c r="AD466" s="190" t="s">
        <v>240</v>
      </c>
      <c r="AE466" s="190" t="s">
        <v>197</v>
      </c>
      <c r="AF466" s="190">
        <v>1</v>
      </c>
      <c r="AG466" s="190">
        <v>100</v>
      </c>
      <c r="AI466">
        <f t="shared" si="80"/>
        <v>2307</v>
      </c>
      <c r="AJ466" t="str">
        <f t="shared" si="81"/>
        <v>Rest of NSW</v>
      </c>
    </row>
    <row r="467" spans="28:36" x14ac:dyDescent="0.2">
      <c r="AB467" s="190">
        <v>2308</v>
      </c>
      <c r="AC467" s="190">
        <v>2308</v>
      </c>
      <c r="AD467" s="190" t="s">
        <v>240</v>
      </c>
      <c r="AE467" s="190" t="s">
        <v>197</v>
      </c>
      <c r="AF467" s="190">
        <v>1</v>
      </c>
      <c r="AG467" s="190">
        <v>100</v>
      </c>
      <c r="AI467">
        <f t="shared" si="80"/>
        <v>2308</v>
      </c>
      <c r="AJ467" t="str">
        <f t="shared" si="81"/>
        <v>Rest of NSW</v>
      </c>
    </row>
    <row r="468" spans="28:36" x14ac:dyDescent="0.2">
      <c r="AB468" s="190">
        <v>2311</v>
      </c>
      <c r="AC468" s="190">
        <v>2311</v>
      </c>
      <c r="AD468" s="190" t="s">
        <v>240</v>
      </c>
      <c r="AE468" s="190" t="s">
        <v>197</v>
      </c>
      <c r="AF468" s="190">
        <v>1</v>
      </c>
      <c r="AG468" s="190">
        <v>100</v>
      </c>
      <c r="AI468">
        <f t="shared" si="80"/>
        <v>2311</v>
      </c>
      <c r="AJ468" t="str">
        <f t="shared" si="81"/>
        <v>Rest of NSW</v>
      </c>
    </row>
    <row r="469" spans="28:36" x14ac:dyDescent="0.2">
      <c r="AB469" s="190">
        <v>2312</v>
      </c>
      <c r="AC469" s="190">
        <v>2312</v>
      </c>
      <c r="AD469" s="190" t="s">
        <v>240</v>
      </c>
      <c r="AE469" s="190" t="s">
        <v>197</v>
      </c>
      <c r="AF469" s="190">
        <v>1</v>
      </c>
      <c r="AG469" s="190">
        <v>100</v>
      </c>
      <c r="AI469">
        <f t="shared" si="80"/>
        <v>2312</v>
      </c>
      <c r="AJ469" t="str">
        <f t="shared" si="81"/>
        <v>Rest of NSW</v>
      </c>
    </row>
    <row r="470" spans="28:36" x14ac:dyDescent="0.2">
      <c r="AB470" s="190">
        <v>2314</v>
      </c>
      <c r="AC470" s="190">
        <v>2314</v>
      </c>
      <c r="AD470" s="190" t="s">
        <v>240</v>
      </c>
      <c r="AE470" s="190" t="s">
        <v>197</v>
      </c>
      <c r="AF470" s="190">
        <v>1</v>
      </c>
      <c r="AG470" s="190">
        <v>100</v>
      </c>
      <c r="AI470">
        <f t="shared" si="80"/>
        <v>2314</v>
      </c>
      <c r="AJ470" t="str">
        <f t="shared" si="81"/>
        <v>Rest of NSW</v>
      </c>
    </row>
    <row r="471" spans="28:36" x14ac:dyDescent="0.2">
      <c r="AB471" s="190">
        <v>2315</v>
      </c>
      <c r="AC471" s="190">
        <v>2315</v>
      </c>
      <c r="AD471" s="190" t="s">
        <v>240</v>
      </c>
      <c r="AE471" s="190" t="s">
        <v>197</v>
      </c>
      <c r="AF471" s="190">
        <v>0.99932100000000001</v>
      </c>
      <c r="AG471" s="190">
        <v>99.932100000000005</v>
      </c>
      <c r="AI471">
        <f t="shared" si="80"/>
        <v>2315</v>
      </c>
      <c r="AJ471" t="str">
        <f t="shared" si="81"/>
        <v>Rest of NSW</v>
      </c>
    </row>
    <row r="472" spans="28:36" x14ac:dyDescent="0.2">
      <c r="AB472" s="190">
        <v>2316</v>
      </c>
      <c r="AC472" s="190">
        <v>2316</v>
      </c>
      <c r="AD472" s="190" t="s">
        <v>240</v>
      </c>
      <c r="AE472" s="190" t="s">
        <v>197</v>
      </c>
      <c r="AF472" s="190">
        <v>1</v>
      </c>
      <c r="AG472" s="190">
        <v>100</v>
      </c>
      <c r="AI472">
        <f t="shared" si="80"/>
        <v>2316</v>
      </c>
      <c r="AJ472" t="str">
        <f t="shared" si="81"/>
        <v>Rest of NSW</v>
      </c>
    </row>
    <row r="473" spans="28:36" x14ac:dyDescent="0.2">
      <c r="AB473" s="190">
        <v>2317</v>
      </c>
      <c r="AC473" s="190">
        <v>2317</v>
      </c>
      <c r="AD473" s="190" t="s">
        <v>240</v>
      </c>
      <c r="AE473" s="190" t="s">
        <v>197</v>
      </c>
      <c r="AF473" s="190">
        <v>1</v>
      </c>
      <c r="AG473" s="190">
        <v>100</v>
      </c>
      <c r="AI473">
        <f t="shared" si="80"/>
        <v>2317</v>
      </c>
      <c r="AJ473" t="str">
        <f t="shared" si="81"/>
        <v>Rest of NSW</v>
      </c>
    </row>
    <row r="474" spans="28:36" x14ac:dyDescent="0.2">
      <c r="AB474" s="190">
        <v>2318</v>
      </c>
      <c r="AC474" s="190">
        <v>2318</v>
      </c>
      <c r="AD474" s="190" t="s">
        <v>240</v>
      </c>
      <c r="AE474" s="190" t="s">
        <v>197</v>
      </c>
      <c r="AF474" s="190">
        <v>1</v>
      </c>
      <c r="AG474" s="190">
        <v>100</v>
      </c>
      <c r="AI474">
        <f t="shared" si="80"/>
        <v>2318</v>
      </c>
      <c r="AJ474" t="str">
        <f t="shared" si="81"/>
        <v>Rest of NSW</v>
      </c>
    </row>
    <row r="475" spans="28:36" x14ac:dyDescent="0.2">
      <c r="AB475" s="190">
        <v>2319</v>
      </c>
      <c r="AC475" s="190">
        <v>2319</v>
      </c>
      <c r="AD475" s="190" t="s">
        <v>240</v>
      </c>
      <c r="AE475" s="190" t="s">
        <v>197</v>
      </c>
      <c r="AF475" s="190">
        <v>1</v>
      </c>
      <c r="AG475" s="190">
        <v>100</v>
      </c>
      <c r="AI475">
        <f t="shared" si="80"/>
        <v>2319</v>
      </c>
      <c r="AJ475" t="str">
        <f t="shared" si="81"/>
        <v>Rest of NSW</v>
      </c>
    </row>
    <row r="476" spans="28:36" x14ac:dyDescent="0.2">
      <c r="AB476" s="190">
        <v>2320</v>
      </c>
      <c r="AC476" s="190">
        <v>2320</v>
      </c>
      <c r="AD476" s="190" t="s">
        <v>240</v>
      </c>
      <c r="AE476" s="190" t="s">
        <v>197</v>
      </c>
      <c r="AF476" s="190">
        <v>1</v>
      </c>
      <c r="AG476" s="190">
        <v>100</v>
      </c>
      <c r="AI476">
        <f t="shared" si="80"/>
        <v>2320</v>
      </c>
      <c r="AJ476" t="str">
        <f t="shared" si="81"/>
        <v>Rest of NSW</v>
      </c>
    </row>
    <row r="477" spans="28:36" x14ac:dyDescent="0.2">
      <c r="AB477" s="190">
        <v>2321</v>
      </c>
      <c r="AC477" s="190">
        <v>2321</v>
      </c>
      <c r="AD477" s="190" t="s">
        <v>240</v>
      </c>
      <c r="AE477" s="190" t="s">
        <v>197</v>
      </c>
      <c r="AF477" s="190">
        <v>1</v>
      </c>
      <c r="AG477" s="190">
        <v>100</v>
      </c>
      <c r="AI477">
        <f t="shared" si="80"/>
        <v>2321</v>
      </c>
      <c r="AJ477" t="str">
        <f t="shared" si="81"/>
        <v>Rest of NSW</v>
      </c>
    </row>
    <row r="478" spans="28:36" x14ac:dyDescent="0.2">
      <c r="AB478" s="190">
        <v>2322</v>
      </c>
      <c r="AC478" s="190">
        <v>2322</v>
      </c>
      <c r="AD478" s="190" t="s">
        <v>240</v>
      </c>
      <c r="AE478" s="190" t="s">
        <v>197</v>
      </c>
      <c r="AF478" s="190">
        <v>0.99975400000000003</v>
      </c>
      <c r="AG478" s="190">
        <v>99.975399999999993</v>
      </c>
      <c r="AI478">
        <f t="shared" si="80"/>
        <v>2322</v>
      </c>
      <c r="AJ478" t="str">
        <f t="shared" si="81"/>
        <v>Rest of NSW</v>
      </c>
    </row>
    <row r="479" spans="28:36" x14ac:dyDescent="0.2">
      <c r="AB479" s="190">
        <v>2323</v>
      </c>
      <c r="AC479" s="190">
        <v>2323</v>
      </c>
      <c r="AD479" s="190" t="s">
        <v>240</v>
      </c>
      <c r="AE479" s="190" t="s">
        <v>197</v>
      </c>
      <c r="AF479" s="190">
        <v>1</v>
      </c>
      <c r="AG479" s="190">
        <v>100</v>
      </c>
      <c r="AI479">
        <f t="shared" si="80"/>
        <v>2323</v>
      </c>
      <c r="AJ479" t="str">
        <f t="shared" si="81"/>
        <v>Rest of NSW</v>
      </c>
    </row>
    <row r="480" spans="28:36" x14ac:dyDescent="0.2">
      <c r="AB480" s="190">
        <v>2324</v>
      </c>
      <c r="AC480" s="190">
        <v>2324</v>
      </c>
      <c r="AD480" s="190" t="s">
        <v>240</v>
      </c>
      <c r="AE480" s="190" t="s">
        <v>197</v>
      </c>
      <c r="AF480" s="190">
        <v>0.99922100000000003</v>
      </c>
      <c r="AG480" s="190">
        <v>99.9221</v>
      </c>
      <c r="AI480">
        <f t="shared" si="80"/>
        <v>2324</v>
      </c>
      <c r="AJ480" t="str">
        <f t="shared" si="81"/>
        <v>Rest of NSW</v>
      </c>
    </row>
    <row r="481" spans="28:36" x14ac:dyDescent="0.2">
      <c r="AB481" s="190">
        <v>2325</v>
      </c>
      <c r="AC481" s="190">
        <v>2325</v>
      </c>
      <c r="AD481" s="190" t="s">
        <v>240</v>
      </c>
      <c r="AE481" s="190" t="s">
        <v>197</v>
      </c>
      <c r="AF481" s="190">
        <v>1</v>
      </c>
      <c r="AG481" s="190">
        <v>100</v>
      </c>
      <c r="AI481">
        <f t="shared" si="80"/>
        <v>2325</v>
      </c>
      <c r="AJ481" t="str">
        <f t="shared" si="81"/>
        <v>Rest of NSW</v>
      </c>
    </row>
    <row r="482" spans="28:36" x14ac:dyDescent="0.2">
      <c r="AB482" s="190">
        <v>2326</v>
      </c>
      <c r="AC482" s="190">
        <v>2326</v>
      </c>
      <c r="AD482" s="190" t="s">
        <v>240</v>
      </c>
      <c r="AE482" s="190" t="s">
        <v>197</v>
      </c>
      <c r="AF482" s="190">
        <v>1</v>
      </c>
      <c r="AG482" s="190">
        <v>100</v>
      </c>
      <c r="AI482">
        <f t="shared" si="80"/>
        <v>2326</v>
      </c>
      <c r="AJ482" t="str">
        <f t="shared" si="81"/>
        <v>Rest of NSW</v>
      </c>
    </row>
    <row r="483" spans="28:36" x14ac:dyDescent="0.2">
      <c r="AB483" s="190">
        <v>2327</v>
      </c>
      <c r="AC483" s="190">
        <v>2327</v>
      </c>
      <c r="AD483" s="190" t="s">
        <v>240</v>
      </c>
      <c r="AE483" s="190" t="s">
        <v>197</v>
      </c>
      <c r="AF483" s="190">
        <v>1</v>
      </c>
      <c r="AG483" s="190">
        <v>100</v>
      </c>
      <c r="AI483">
        <f t="shared" si="80"/>
        <v>2327</v>
      </c>
      <c r="AJ483" t="str">
        <f t="shared" si="81"/>
        <v>Rest of NSW</v>
      </c>
    </row>
    <row r="484" spans="28:36" x14ac:dyDescent="0.2">
      <c r="AB484" s="190">
        <v>2328</v>
      </c>
      <c r="AC484" s="190">
        <v>2328</v>
      </c>
      <c r="AD484" s="190" t="s">
        <v>240</v>
      </c>
      <c r="AE484" s="190" t="s">
        <v>197</v>
      </c>
      <c r="AF484" s="190">
        <v>1</v>
      </c>
      <c r="AG484" s="190">
        <v>100</v>
      </c>
      <c r="AI484">
        <f t="shared" si="80"/>
        <v>2328</v>
      </c>
      <c r="AJ484" t="str">
        <f t="shared" si="81"/>
        <v>Rest of NSW</v>
      </c>
    </row>
    <row r="485" spans="28:36" x14ac:dyDescent="0.2">
      <c r="AB485" s="190">
        <v>2329</v>
      </c>
      <c r="AC485" s="190">
        <v>2329</v>
      </c>
      <c r="AD485" s="190" t="s">
        <v>240</v>
      </c>
      <c r="AE485" s="190" t="s">
        <v>197</v>
      </c>
      <c r="AF485" s="190">
        <v>1</v>
      </c>
      <c r="AG485" s="190">
        <v>100</v>
      </c>
      <c r="AI485">
        <f t="shared" si="80"/>
        <v>2329</v>
      </c>
      <c r="AJ485" t="str">
        <f t="shared" si="81"/>
        <v>Rest of NSW</v>
      </c>
    </row>
    <row r="486" spans="28:36" x14ac:dyDescent="0.2">
      <c r="AB486" s="190">
        <v>2330</v>
      </c>
      <c r="AC486" s="190">
        <v>2330</v>
      </c>
      <c r="AD486" s="190" t="s">
        <v>240</v>
      </c>
      <c r="AE486" s="190" t="s">
        <v>197</v>
      </c>
      <c r="AF486" s="190">
        <v>1</v>
      </c>
      <c r="AG486" s="190">
        <v>100</v>
      </c>
      <c r="AI486">
        <f t="shared" si="80"/>
        <v>2330</v>
      </c>
      <c r="AJ486" t="str">
        <f t="shared" si="81"/>
        <v>Rest of NSW</v>
      </c>
    </row>
    <row r="487" spans="28:36" x14ac:dyDescent="0.2">
      <c r="AB487" s="190">
        <v>2331</v>
      </c>
      <c r="AC487" s="190">
        <v>2331</v>
      </c>
      <c r="AD487" s="190" t="s">
        <v>240</v>
      </c>
      <c r="AE487" s="190" t="s">
        <v>197</v>
      </c>
      <c r="AF487" s="190">
        <v>1</v>
      </c>
      <c r="AG487" s="190">
        <v>100</v>
      </c>
      <c r="AI487">
        <f t="shared" si="80"/>
        <v>2331</v>
      </c>
      <c r="AJ487" t="str">
        <f t="shared" si="81"/>
        <v>Rest of NSW</v>
      </c>
    </row>
    <row r="488" spans="28:36" x14ac:dyDescent="0.2">
      <c r="AB488" s="190">
        <v>2333</v>
      </c>
      <c r="AC488" s="190">
        <v>2333</v>
      </c>
      <c r="AD488" s="190" t="s">
        <v>240</v>
      </c>
      <c r="AE488" s="190" t="s">
        <v>197</v>
      </c>
      <c r="AF488" s="190">
        <v>1</v>
      </c>
      <c r="AG488" s="190">
        <v>100</v>
      </c>
      <c r="AI488">
        <f t="shared" si="80"/>
        <v>2333</v>
      </c>
      <c r="AJ488" t="str">
        <f t="shared" si="81"/>
        <v>Rest of NSW</v>
      </c>
    </row>
    <row r="489" spans="28:36" x14ac:dyDescent="0.2">
      <c r="AB489" s="190">
        <v>2334</v>
      </c>
      <c r="AC489" s="190">
        <v>2334</v>
      </c>
      <c r="AD489" s="190" t="s">
        <v>240</v>
      </c>
      <c r="AE489" s="190" t="s">
        <v>197</v>
      </c>
      <c r="AF489" s="190">
        <v>1</v>
      </c>
      <c r="AG489" s="190">
        <v>100</v>
      </c>
      <c r="AI489">
        <f t="shared" si="80"/>
        <v>2334</v>
      </c>
      <c r="AJ489" t="str">
        <f t="shared" si="81"/>
        <v>Rest of NSW</v>
      </c>
    </row>
    <row r="490" spans="28:36" x14ac:dyDescent="0.2">
      <c r="AB490" s="190">
        <v>2335</v>
      </c>
      <c r="AC490" s="190">
        <v>2335</v>
      </c>
      <c r="AD490" s="190" t="s">
        <v>240</v>
      </c>
      <c r="AE490" s="190" t="s">
        <v>197</v>
      </c>
      <c r="AF490" s="190">
        <v>1</v>
      </c>
      <c r="AG490" s="190">
        <v>100</v>
      </c>
      <c r="AI490">
        <f t="shared" si="80"/>
        <v>2335</v>
      </c>
      <c r="AJ490" t="str">
        <f t="shared" si="81"/>
        <v>Rest of NSW</v>
      </c>
    </row>
    <row r="491" spans="28:36" x14ac:dyDescent="0.2">
      <c r="AB491" s="190">
        <v>2336</v>
      </c>
      <c r="AC491" s="190">
        <v>2336</v>
      </c>
      <c r="AD491" s="190" t="s">
        <v>240</v>
      </c>
      <c r="AE491" s="190" t="s">
        <v>197</v>
      </c>
      <c r="AF491" s="190">
        <v>1</v>
      </c>
      <c r="AG491" s="190">
        <v>100</v>
      </c>
      <c r="AI491">
        <f t="shared" si="80"/>
        <v>2336</v>
      </c>
      <c r="AJ491" t="str">
        <f t="shared" si="81"/>
        <v>Rest of NSW</v>
      </c>
    </row>
    <row r="492" spans="28:36" x14ac:dyDescent="0.2">
      <c r="AB492" s="190">
        <v>2337</v>
      </c>
      <c r="AC492" s="190">
        <v>2337</v>
      </c>
      <c r="AD492" s="190" t="s">
        <v>240</v>
      </c>
      <c r="AE492" s="190" t="s">
        <v>197</v>
      </c>
      <c r="AF492" s="190">
        <v>1</v>
      </c>
      <c r="AG492" s="190">
        <v>100</v>
      </c>
      <c r="AI492">
        <f t="shared" si="80"/>
        <v>2337</v>
      </c>
      <c r="AJ492" t="str">
        <f t="shared" si="81"/>
        <v>Rest of NSW</v>
      </c>
    </row>
    <row r="493" spans="28:36" x14ac:dyDescent="0.2">
      <c r="AB493" s="190">
        <v>2338</v>
      </c>
      <c r="AC493" s="190">
        <v>2338</v>
      </c>
      <c r="AD493" s="190" t="s">
        <v>240</v>
      </c>
      <c r="AE493" s="190" t="s">
        <v>197</v>
      </c>
      <c r="AF493" s="190">
        <v>1</v>
      </c>
      <c r="AG493" s="190">
        <v>100</v>
      </c>
      <c r="AI493">
        <f t="shared" si="80"/>
        <v>2338</v>
      </c>
      <c r="AJ493" t="str">
        <f t="shared" si="81"/>
        <v>Rest of NSW</v>
      </c>
    </row>
    <row r="494" spans="28:36" x14ac:dyDescent="0.2">
      <c r="AB494" s="190">
        <v>2339</v>
      </c>
      <c r="AC494" s="190">
        <v>2339</v>
      </c>
      <c r="AD494" s="190" t="s">
        <v>240</v>
      </c>
      <c r="AE494" s="190" t="s">
        <v>197</v>
      </c>
      <c r="AF494" s="190">
        <v>1</v>
      </c>
      <c r="AG494" s="190">
        <v>100</v>
      </c>
      <c r="AI494">
        <f t="shared" si="80"/>
        <v>2339</v>
      </c>
      <c r="AJ494" t="str">
        <f t="shared" si="81"/>
        <v>Rest of NSW</v>
      </c>
    </row>
    <row r="495" spans="28:36" x14ac:dyDescent="0.2">
      <c r="AB495" s="190">
        <v>2340</v>
      </c>
      <c r="AC495" s="190">
        <v>2340</v>
      </c>
      <c r="AD495" s="190" t="s">
        <v>240</v>
      </c>
      <c r="AE495" s="190" t="s">
        <v>197</v>
      </c>
      <c r="AF495" s="190">
        <v>1</v>
      </c>
      <c r="AG495" s="190">
        <v>100</v>
      </c>
      <c r="AI495">
        <f t="shared" si="80"/>
        <v>2340</v>
      </c>
      <c r="AJ495" t="str">
        <f t="shared" si="81"/>
        <v>Rest of NSW</v>
      </c>
    </row>
    <row r="496" spans="28:36" x14ac:dyDescent="0.2">
      <c r="AB496" s="190">
        <v>2341</v>
      </c>
      <c r="AC496" s="190">
        <v>2341</v>
      </c>
      <c r="AD496" s="190" t="s">
        <v>240</v>
      </c>
      <c r="AE496" s="190" t="s">
        <v>197</v>
      </c>
      <c r="AF496" s="190">
        <v>1</v>
      </c>
      <c r="AG496" s="190">
        <v>100</v>
      </c>
      <c r="AI496">
        <f t="shared" si="80"/>
        <v>2341</v>
      </c>
      <c r="AJ496" t="str">
        <f t="shared" si="81"/>
        <v>Rest of NSW</v>
      </c>
    </row>
    <row r="497" spans="28:36" x14ac:dyDescent="0.2">
      <c r="AB497" s="190">
        <v>2342</v>
      </c>
      <c r="AC497" s="190">
        <v>2342</v>
      </c>
      <c r="AD497" s="190" t="s">
        <v>240</v>
      </c>
      <c r="AE497" s="190" t="s">
        <v>197</v>
      </c>
      <c r="AF497" s="190">
        <v>1</v>
      </c>
      <c r="AG497" s="190">
        <v>100</v>
      </c>
      <c r="AI497">
        <f t="shared" si="80"/>
        <v>2342</v>
      </c>
      <c r="AJ497" t="str">
        <f t="shared" si="81"/>
        <v>Rest of NSW</v>
      </c>
    </row>
    <row r="498" spans="28:36" x14ac:dyDescent="0.2">
      <c r="AB498" s="190">
        <v>2343</v>
      </c>
      <c r="AC498" s="190">
        <v>2343</v>
      </c>
      <c r="AD498" s="190" t="s">
        <v>240</v>
      </c>
      <c r="AE498" s="190" t="s">
        <v>197</v>
      </c>
      <c r="AF498" s="190">
        <v>1</v>
      </c>
      <c r="AG498" s="190">
        <v>100</v>
      </c>
      <c r="AI498">
        <f t="shared" si="80"/>
        <v>2343</v>
      </c>
      <c r="AJ498" t="str">
        <f t="shared" si="81"/>
        <v>Rest of NSW</v>
      </c>
    </row>
    <row r="499" spans="28:36" x14ac:dyDescent="0.2">
      <c r="AB499" s="190">
        <v>2344</v>
      </c>
      <c r="AC499" s="190">
        <v>2344</v>
      </c>
      <c r="AD499" s="190" t="s">
        <v>240</v>
      </c>
      <c r="AE499" s="190" t="s">
        <v>197</v>
      </c>
      <c r="AF499" s="190">
        <v>1</v>
      </c>
      <c r="AG499" s="190">
        <v>100</v>
      </c>
      <c r="AI499">
        <f t="shared" si="80"/>
        <v>2344</v>
      </c>
      <c r="AJ499" t="str">
        <f t="shared" si="81"/>
        <v>Rest of NSW</v>
      </c>
    </row>
    <row r="500" spans="28:36" x14ac:dyDescent="0.2">
      <c r="AB500" s="190">
        <v>2345</v>
      </c>
      <c r="AC500" s="190">
        <v>2345</v>
      </c>
      <c r="AD500" s="190" t="s">
        <v>240</v>
      </c>
      <c r="AE500" s="190" t="s">
        <v>197</v>
      </c>
      <c r="AF500" s="190">
        <v>1</v>
      </c>
      <c r="AG500" s="190">
        <v>100</v>
      </c>
      <c r="AI500">
        <f t="shared" si="80"/>
        <v>2345</v>
      </c>
      <c r="AJ500" t="str">
        <f t="shared" si="81"/>
        <v>Rest of NSW</v>
      </c>
    </row>
    <row r="501" spans="28:36" x14ac:dyDescent="0.2">
      <c r="AB501" s="190">
        <v>2346</v>
      </c>
      <c r="AC501" s="190">
        <v>2346</v>
      </c>
      <c r="AD501" s="190" t="s">
        <v>240</v>
      </c>
      <c r="AE501" s="190" t="s">
        <v>197</v>
      </c>
      <c r="AF501" s="190">
        <v>1</v>
      </c>
      <c r="AG501" s="190">
        <v>100</v>
      </c>
      <c r="AI501">
        <f t="shared" si="80"/>
        <v>2346</v>
      </c>
      <c r="AJ501" t="str">
        <f t="shared" si="81"/>
        <v>Rest of NSW</v>
      </c>
    </row>
    <row r="502" spans="28:36" x14ac:dyDescent="0.2">
      <c r="AB502" s="190">
        <v>2347</v>
      </c>
      <c r="AC502" s="190">
        <v>2347</v>
      </c>
      <c r="AD502" s="190" t="s">
        <v>240</v>
      </c>
      <c r="AE502" s="190" t="s">
        <v>197</v>
      </c>
      <c r="AF502" s="190">
        <v>1</v>
      </c>
      <c r="AG502" s="190">
        <v>100</v>
      </c>
      <c r="AI502">
        <f t="shared" si="80"/>
        <v>2347</v>
      </c>
      <c r="AJ502" t="str">
        <f t="shared" si="81"/>
        <v>Rest of NSW</v>
      </c>
    </row>
    <row r="503" spans="28:36" x14ac:dyDescent="0.2">
      <c r="AB503" s="190">
        <v>2350</v>
      </c>
      <c r="AC503" s="190">
        <v>2350</v>
      </c>
      <c r="AD503" s="190" t="s">
        <v>240</v>
      </c>
      <c r="AE503" s="190" t="s">
        <v>197</v>
      </c>
      <c r="AF503" s="190">
        <v>1</v>
      </c>
      <c r="AG503" s="190">
        <v>100</v>
      </c>
      <c r="AI503">
        <f t="shared" si="80"/>
        <v>2350</v>
      </c>
      <c r="AJ503" t="str">
        <f t="shared" si="81"/>
        <v>Rest of NSW</v>
      </c>
    </row>
    <row r="504" spans="28:36" x14ac:dyDescent="0.2">
      <c r="AB504" s="190">
        <v>2351</v>
      </c>
      <c r="AC504" s="190">
        <v>2351</v>
      </c>
      <c r="AD504" s="190" t="s">
        <v>240</v>
      </c>
      <c r="AE504" s="190" t="s">
        <v>197</v>
      </c>
      <c r="AF504" s="190">
        <v>1</v>
      </c>
      <c r="AG504" s="190">
        <v>100</v>
      </c>
      <c r="AI504">
        <f t="shared" si="80"/>
        <v>2351</v>
      </c>
      <c r="AJ504" t="str">
        <f t="shared" si="81"/>
        <v>Rest of NSW</v>
      </c>
    </row>
    <row r="505" spans="28:36" x14ac:dyDescent="0.2">
      <c r="AB505" s="190">
        <v>2352</v>
      </c>
      <c r="AC505" s="190">
        <v>2352</v>
      </c>
      <c r="AD505" s="190" t="s">
        <v>240</v>
      </c>
      <c r="AE505" s="190" t="s">
        <v>197</v>
      </c>
      <c r="AF505" s="190">
        <v>1</v>
      </c>
      <c r="AG505" s="190">
        <v>100</v>
      </c>
      <c r="AI505">
        <f t="shared" si="80"/>
        <v>2352</v>
      </c>
      <c r="AJ505" t="str">
        <f t="shared" si="81"/>
        <v>Rest of NSW</v>
      </c>
    </row>
    <row r="506" spans="28:36" x14ac:dyDescent="0.2">
      <c r="AB506" s="190">
        <v>2353</v>
      </c>
      <c r="AC506" s="190">
        <v>2353</v>
      </c>
      <c r="AD506" s="190" t="s">
        <v>240</v>
      </c>
      <c r="AE506" s="190" t="s">
        <v>197</v>
      </c>
      <c r="AF506" s="190">
        <v>1</v>
      </c>
      <c r="AG506" s="190">
        <v>100</v>
      </c>
      <c r="AI506">
        <f t="shared" si="80"/>
        <v>2353</v>
      </c>
      <c r="AJ506" t="str">
        <f t="shared" si="81"/>
        <v>Rest of NSW</v>
      </c>
    </row>
    <row r="507" spans="28:36" x14ac:dyDescent="0.2">
      <c r="AB507" s="190">
        <v>2354</v>
      </c>
      <c r="AC507" s="190">
        <v>2354</v>
      </c>
      <c r="AD507" s="190" t="s">
        <v>240</v>
      </c>
      <c r="AE507" s="190" t="s">
        <v>197</v>
      </c>
      <c r="AF507" s="190">
        <v>1</v>
      </c>
      <c r="AG507" s="190">
        <v>100</v>
      </c>
      <c r="AI507">
        <f t="shared" si="80"/>
        <v>2354</v>
      </c>
      <c r="AJ507" t="str">
        <f t="shared" si="81"/>
        <v>Rest of NSW</v>
      </c>
    </row>
    <row r="508" spans="28:36" x14ac:dyDescent="0.2">
      <c r="AB508" s="190">
        <v>2355</v>
      </c>
      <c r="AC508" s="190">
        <v>2355</v>
      </c>
      <c r="AD508" s="190" t="s">
        <v>240</v>
      </c>
      <c r="AE508" s="190" t="s">
        <v>197</v>
      </c>
      <c r="AF508" s="190">
        <v>1</v>
      </c>
      <c r="AG508" s="190">
        <v>100</v>
      </c>
      <c r="AI508">
        <f t="shared" si="80"/>
        <v>2355</v>
      </c>
      <c r="AJ508" t="str">
        <f t="shared" si="81"/>
        <v>Rest of NSW</v>
      </c>
    </row>
    <row r="509" spans="28:36" x14ac:dyDescent="0.2">
      <c r="AB509" s="190">
        <v>2356</v>
      </c>
      <c r="AC509" s="190">
        <v>2356</v>
      </c>
      <c r="AD509" s="190" t="s">
        <v>240</v>
      </c>
      <c r="AE509" s="190" t="s">
        <v>197</v>
      </c>
      <c r="AF509" s="190">
        <v>1</v>
      </c>
      <c r="AG509" s="190">
        <v>100</v>
      </c>
      <c r="AI509">
        <f t="shared" si="80"/>
        <v>2356</v>
      </c>
      <c r="AJ509" t="str">
        <f t="shared" si="81"/>
        <v>Rest of NSW</v>
      </c>
    </row>
    <row r="510" spans="28:36" x14ac:dyDescent="0.2">
      <c r="AB510" s="190">
        <v>2357</v>
      </c>
      <c r="AC510" s="190">
        <v>2357</v>
      </c>
      <c r="AD510" s="190" t="s">
        <v>240</v>
      </c>
      <c r="AE510" s="190" t="s">
        <v>197</v>
      </c>
      <c r="AF510" s="190">
        <v>1</v>
      </c>
      <c r="AG510" s="190">
        <v>100</v>
      </c>
      <c r="AI510">
        <f t="shared" si="80"/>
        <v>2357</v>
      </c>
      <c r="AJ510" t="str">
        <f t="shared" si="81"/>
        <v>Rest of NSW</v>
      </c>
    </row>
    <row r="511" spans="28:36" x14ac:dyDescent="0.2">
      <c r="AB511" s="190">
        <v>2358</v>
      </c>
      <c r="AC511" s="190">
        <v>2358</v>
      </c>
      <c r="AD511" s="190" t="s">
        <v>240</v>
      </c>
      <c r="AE511" s="190" t="s">
        <v>197</v>
      </c>
      <c r="AF511" s="190">
        <v>1</v>
      </c>
      <c r="AG511" s="190">
        <v>100</v>
      </c>
      <c r="AI511">
        <f t="shared" ref="AI511:AI574" si="82">AB511*1</f>
        <v>2358</v>
      </c>
      <c r="AJ511" t="str">
        <f t="shared" ref="AJ511:AJ574" si="83">AE511</f>
        <v>Rest of NSW</v>
      </c>
    </row>
    <row r="512" spans="28:36" x14ac:dyDescent="0.2">
      <c r="AB512" s="190">
        <v>2359</v>
      </c>
      <c r="AC512" s="190">
        <v>2359</v>
      </c>
      <c r="AD512" s="190" t="s">
        <v>240</v>
      </c>
      <c r="AE512" s="190" t="s">
        <v>197</v>
      </c>
      <c r="AF512" s="190">
        <v>1</v>
      </c>
      <c r="AG512" s="190">
        <v>100</v>
      </c>
      <c r="AI512">
        <f t="shared" si="82"/>
        <v>2359</v>
      </c>
      <c r="AJ512" t="str">
        <f t="shared" si="83"/>
        <v>Rest of NSW</v>
      </c>
    </row>
    <row r="513" spans="28:36" x14ac:dyDescent="0.2">
      <c r="AB513" s="190">
        <v>2360</v>
      </c>
      <c r="AC513" s="190">
        <v>2360</v>
      </c>
      <c r="AD513" s="190" t="s">
        <v>240</v>
      </c>
      <c r="AE513" s="190" t="s">
        <v>197</v>
      </c>
      <c r="AF513" s="190">
        <v>1</v>
      </c>
      <c r="AG513" s="190">
        <v>100</v>
      </c>
      <c r="AI513">
        <f t="shared" si="82"/>
        <v>2360</v>
      </c>
      <c r="AJ513" t="str">
        <f t="shared" si="83"/>
        <v>Rest of NSW</v>
      </c>
    </row>
    <row r="514" spans="28:36" x14ac:dyDescent="0.2">
      <c r="AB514" s="190">
        <v>2361</v>
      </c>
      <c r="AC514" s="190">
        <v>2361</v>
      </c>
      <c r="AD514" s="190" t="s">
        <v>240</v>
      </c>
      <c r="AE514" s="190" t="s">
        <v>197</v>
      </c>
      <c r="AF514" s="190">
        <v>1</v>
      </c>
      <c r="AG514" s="190">
        <v>100</v>
      </c>
      <c r="AI514">
        <f t="shared" si="82"/>
        <v>2361</v>
      </c>
      <c r="AJ514" t="str">
        <f t="shared" si="83"/>
        <v>Rest of NSW</v>
      </c>
    </row>
    <row r="515" spans="28:36" x14ac:dyDescent="0.2">
      <c r="AB515" s="190">
        <v>2365</v>
      </c>
      <c r="AC515" s="190">
        <v>2365</v>
      </c>
      <c r="AD515" s="190" t="s">
        <v>240</v>
      </c>
      <c r="AE515" s="190" t="s">
        <v>197</v>
      </c>
      <c r="AF515" s="190">
        <v>1</v>
      </c>
      <c r="AG515" s="190">
        <v>100</v>
      </c>
      <c r="AI515">
        <f t="shared" si="82"/>
        <v>2365</v>
      </c>
      <c r="AJ515" t="str">
        <f t="shared" si="83"/>
        <v>Rest of NSW</v>
      </c>
    </row>
    <row r="516" spans="28:36" x14ac:dyDescent="0.2">
      <c r="AB516" s="190">
        <v>2369</v>
      </c>
      <c r="AC516" s="190">
        <v>2369</v>
      </c>
      <c r="AD516" s="190" t="s">
        <v>240</v>
      </c>
      <c r="AE516" s="190" t="s">
        <v>197</v>
      </c>
      <c r="AF516" s="190">
        <v>1</v>
      </c>
      <c r="AG516" s="190">
        <v>100</v>
      </c>
      <c r="AI516">
        <f t="shared" si="82"/>
        <v>2369</v>
      </c>
      <c r="AJ516" t="str">
        <f t="shared" si="83"/>
        <v>Rest of NSW</v>
      </c>
    </row>
    <row r="517" spans="28:36" x14ac:dyDescent="0.2">
      <c r="AB517" s="190">
        <v>2370</v>
      </c>
      <c r="AC517" s="190">
        <v>2370</v>
      </c>
      <c r="AD517" s="190" t="s">
        <v>240</v>
      </c>
      <c r="AE517" s="190" t="s">
        <v>197</v>
      </c>
      <c r="AF517" s="190">
        <v>1</v>
      </c>
      <c r="AG517" s="190">
        <v>100</v>
      </c>
      <c r="AI517">
        <f t="shared" si="82"/>
        <v>2370</v>
      </c>
      <c r="AJ517" t="str">
        <f t="shared" si="83"/>
        <v>Rest of NSW</v>
      </c>
    </row>
    <row r="518" spans="28:36" x14ac:dyDescent="0.2">
      <c r="AB518" s="190">
        <v>2371</v>
      </c>
      <c r="AC518" s="190">
        <v>2371</v>
      </c>
      <c r="AD518" s="190" t="s">
        <v>240</v>
      </c>
      <c r="AE518" s="190" t="s">
        <v>197</v>
      </c>
      <c r="AF518" s="190">
        <v>1</v>
      </c>
      <c r="AG518" s="190">
        <v>100</v>
      </c>
      <c r="AI518">
        <f t="shared" si="82"/>
        <v>2371</v>
      </c>
      <c r="AJ518" t="str">
        <f t="shared" si="83"/>
        <v>Rest of NSW</v>
      </c>
    </row>
    <row r="519" spans="28:36" x14ac:dyDescent="0.2">
      <c r="AB519" s="190">
        <v>2372</v>
      </c>
      <c r="AC519" s="190">
        <v>2372</v>
      </c>
      <c r="AD519" s="190" t="s">
        <v>240</v>
      </c>
      <c r="AE519" s="190" t="s">
        <v>197</v>
      </c>
      <c r="AF519" s="190">
        <v>0.99828600000000001</v>
      </c>
      <c r="AG519" s="190">
        <v>99.828599999999994</v>
      </c>
      <c r="AI519">
        <f t="shared" si="82"/>
        <v>2372</v>
      </c>
      <c r="AJ519" t="str">
        <f t="shared" si="83"/>
        <v>Rest of NSW</v>
      </c>
    </row>
    <row r="520" spans="28:36" x14ac:dyDescent="0.2">
      <c r="AB520" s="190">
        <v>2372</v>
      </c>
      <c r="AC520" s="190">
        <v>2372</v>
      </c>
      <c r="AD520" s="190" t="s">
        <v>241</v>
      </c>
      <c r="AE520" s="190" t="s">
        <v>199</v>
      </c>
      <c r="AF520" s="190">
        <v>1.7137999999999999E-3</v>
      </c>
      <c r="AG520" s="190">
        <v>0.17138500000000001</v>
      </c>
      <c r="AI520">
        <f t="shared" si="82"/>
        <v>2372</v>
      </c>
      <c r="AJ520" t="str">
        <f t="shared" si="83"/>
        <v>Rest of Qld</v>
      </c>
    </row>
    <row r="521" spans="28:36" x14ac:dyDescent="0.2">
      <c r="AB521" s="190">
        <v>2379</v>
      </c>
      <c r="AC521" s="190">
        <v>2379</v>
      </c>
      <c r="AD521" s="190" t="s">
        <v>240</v>
      </c>
      <c r="AE521" s="190" t="s">
        <v>197</v>
      </c>
      <c r="AF521" s="190">
        <v>1</v>
      </c>
      <c r="AG521" s="190">
        <v>100</v>
      </c>
      <c r="AI521">
        <f t="shared" si="82"/>
        <v>2379</v>
      </c>
      <c r="AJ521" t="str">
        <f t="shared" si="83"/>
        <v>Rest of NSW</v>
      </c>
    </row>
    <row r="522" spans="28:36" x14ac:dyDescent="0.2">
      <c r="AB522" s="190">
        <v>2380</v>
      </c>
      <c r="AC522" s="190">
        <v>2380</v>
      </c>
      <c r="AD522" s="190" t="s">
        <v>240</v>
      </c>
      <c r="AE522" s="190" t="s">
        <v>197</v>
      </c>
      <c r="AF522" s="190">
        <v>1</v>
      </c>
      <c r="AG522" s="190">
        <v>100</v>
      </c>
      <c r="AI522">
        <f t="shared" si="82"/>
        <v>2380</v>
      </c>
      <c r="AJ522" t="str">
        <f t="shared" si="83"/>
        <v>Rest of NSW</v>
      </c>
    </row>
    <row r="523" spans="28:36" x14ac:dyDescent="0.2">
      <c r="AB523" s="190">
        <v>2381</v>
      </c>
      <c r="AC523" s="190">
        <v>2381</v>
      </c>
      <c r="AD523" s="190" t="s">
        <v>240</v>
      </c>
      <c r="AE523" s="190" t="s">
        <v>197</v>
      </c>
      <c r="AF523" s="190">
        <v>1</v>
      </c>
      <c r="AG523" s="190">
        <v>100</v>
      </c>
      <c r="AI523">
        <f t="shared" si="82"/>
        <v>2381</v>
      </c>
      <c r="AJ523" t="str">
        <f t="shared" si="83"/>
        <v>Rest of NSW</v>
      </c>
    </row>
    <row r="524" spans="28:36" x14ac:dyDescent="0.2">
      <c r="AB524" s="190">
        <v>2382</v>
      </c>
      <c r="AC524" s="190">
        <v>2382</v>
      </c>
      <c r="AD524" s="190" t="s">
        <v>240</v>
      </c>
      <c r="AE524" s="190" t="s">
        <v>197</v>
      </c>
      <c r="AF524" s="190">
        <v>1</v>
      </c>
      <c r="AG524" s="190">
        <v>100</v>
      </c>
      <c r="AI524">
        <f t="shared" si="82"/>
        <v>2382</v>
      </c>
      <c r="AJ524" t="str">
        <f t="shared" si="83"/>
        <v>Rest of NSW</v>
      </c>
    </row>
    <row r="525" spans="28:36" x14ac:dyDescent="0.2">
      <c r="AB525" s="190">
        <v>2386</v>
      </c>
      <c r="AC525" s="190">
        <v>2386</v>
      </c>
      <c r="AD525" s="190" t="s">
        <v>240</v>
      </c>
      <c r="AE525" s="190" t="s">
        <v>197</v>
      </c>
      <c r="AF525" s="190">
        <v>1</v>
      </c>
      <c r="AG525" s="190">
        <v>100</v>
      </c>
      <c r="AI525">
        <f t="shared" si="82"/>
        <v>2386</v>
      </c>
      <c r="AJ525" t="str">
        <f t="shared" si="83"/>
        <v>Rest of NSW</v>
      </c>
    </row>
    <row r="526" spans="28:36" x14ac:dyDescent="0.2">
      <c r="AB526" s="190">
        <v>2387</v>
      </c>
      <c r="AC526" s="190">
        <v>2387</v>
      </c>
      <c r="AD526" s="190" t="s">
        <v>240</v>
      </c>
      <c r="AE526" s="190" t="s">
        <v>197</v>
      </c>
      <c r="AF526" s="190">
        <v>1</v>
      </c>
      <c r="AG526" s="190">
        <v>100</v>
      </c>
      <c r="AI526">
        <f t="shared" si="82"/>
        <v>2387</v>
      </c>
      <c r="AJ526" t="str">
        <f t="shared" si="83"/>
        <v>Rest of NSW</v>
      </c>
    </row>
    <row r="527" spans="28:36" x14ac:dyDescent="0.2">
      <c r="AB527" s="190">
        <v>2388</v>
      </c>
      <c r="AC527" s="190">
        <v>2388</v>
      </c>
      <c r="AD527" s="190" t="s">
        <v>240</v>
      </c>
      <c r="AE527" s="190" t="s">
        <v>197</v>
      </c>
      <c r="AF527" s="190">
        <v>1</v>
      </c>
      <c r="AG527" s="190">
        <v>100</v>
      </c>
      <c r="AI527">
        <f t="shared" si="82"/>
        <v>2388</v>
      </c>
      <c r="AJ527" t="str">
        <f t="shared" si="83"/>
        <v>Rest of NSW</v>
      </c>
    </row>
    <row r="528" spans="28:36" x14ac:dyDescent="0.2">
      <c r="AB528" s="190">
        <v>2390</v>
      </c>
      <c r="AC528" s="190">
        <v>2390</v>
      </c>
      <c r="AD528" s="190" t="s">
        <v>240</v>
      </c>
      <c r="AE528" s="190" t="s">
        <v>197</v>
      </c>
      <c r="AF528" s="190">
        <v>1</v>
      </c>
      <c r="AG528" s="190">
        <v>100</v>
      </c>
      <c r="AI528">
        <f t="shared" si="82"/>
        <v>2390</v>
      </c>
      <c r="AJ528" t="str">
        <f t="shared" si="83"/>
        <v>Rest of NSW</v>
      </c>
    </row>
    <row r="529" spans="28:36" x14ac:dyDescent="0.2">
      <c r="AB529" s="190">
        <v>2395</v>
      </c>
      <c r="AC529" s="190">
        <v>2395</v>
      </c>
      <c r="AD529" s="190" t="s">
        <v>240</v>
      </c>
      <c r="AE529" s="190" t="s">
        <v>197</v>
      </c>
      <c r="AF529" s="190">
        <v>1</v>
      </c>
      <c r="AG529" s="190">
        <v>100</v>
      </c>
      <c r="AI529">
        <f t="shared" si="82"/>
        <v>2395</v>
      </c>
      <c r="AJ529" t="str">
        <f t="shared" si="83"/>
        <v>Rest of NSW</v>
      </c>
    </row>
    <row r="530" spans="28:36" x14ac:dyDescent="0.2">
      <c r="AB530" s="190">
        <v>2396</v>
      </c>
      <c r="AC530" s="190">
        <v>2396</v>
      </c>
      <c r="AD530" s="190" t="s">
        <v>240</v>
      </c>
      <c r="AE530" s="190" t="s">
        <v>197</v>
      </c>
      <c r="AF530" s="190">
        <v>1</v>
      </c>
      <c r="AG530" s="190">
        <v>100</v>
      </c>
      <c r="AI530">
        <f t="shared" si="82"/>
        <v>2396</v>
      </c>
      <c r="AJ530" t="str">
        <f t="shared" si="83"/>
        <v>Rest of NSW</v>
      </c>
    </row>
    <row r="531" spans="28:36" x14ac:dyDescent="0.2">
      <c r="AB531" s="190">
        <v>2397</v>
      </c>
      <c r="AC531" s="190">
        <v>2397</v>
      </c>
      <c r="AD531" s="190" t="s">
        <v>240</v>
      </c>
      <c r="AE531" s="190" t="s">
        <v>197</v>
      </c>
      <c r="AF531" s="190">
        <v>1</v>
      </c>
      <c r="AG531" s="190">
        <v>100</v>
      </c>
      <c r="AI531">
        <f t="shared" si="82"/>
        <v>2397</v>
      </c>
      <c r="AJ531" t="str">
        <f t="shared" si="83"/>
        <v>Rest of NSW</v>
      </c>
    </row>
    <row r="532" spans="28:36" x14ac:dyDescent="0.2">
      <c r="AB532" s="190">
        <v>2398</v>
      </c>
      <c r="AC532" s="190">
        <v>2398</v>
      </c>
      <c r="AD532" s="190" t="s">
        <v>240</v>
      </c>
      <c r="AE532" s="190" t="s">
        <v>197</v>
      </c>
      <c r="AF532" s="190">
        <v>1</v>
      </c>
      <c r="AG532" s="190">
        <v>100</v>
      </c>
      <c r="AI532">
        <f t="shared" si="82"/>
        <v>2398</v>
      </c>
      <c r="AJ532" t="str">
        <f t="shared" si="83"/>
        <v>Rest of NSW</v>
      </c>
    </row>
    <row r="533" spans="28:36" x14ac:dyDescent="0.2">
      <c r="AB533" s="190">
        <v>2399</v>
      </c>
      <c r="AC533" s="190">
        <v>2399</v>
      </c>
      <c r="AD533" s="190" t="s">
        <v>240</v>
      </c>
      <c r="AE533" s="190" t="s">
        <v>197</v>
      </c>
      <c r="AF533" s="190">
        <v>1</v>
      </c>
      <c r="AG533" s="190">
        <v>100</v>
      </c>
      <c r="AI533">
        <f t="shared" si="82"/>
        <v>2399</v>
      </c>
      <c r="AJ533" t="str">
        <f t="shared" si="83"/>
        <v>Rest of NSW</v>
      </c>
    </row>
    <row r="534" spans="28:36" x14ac:dyDescent="0.2">
      <c r="AB534" s="190">
        <v>2400</v>
      </c>
      <c r="AC534" s="190">
        <v>2400</v>
      </c>
      <c r="AD534" s="190" t="s">
        <v>240</v>
      </c>
      <c r="AE534" s="190" t="s">
        <v>197</v>
      </c>
      <c r="AF534" s="190">
        <v>1</v>
      </c>
      <c r="AG534" s="190">
        <v>100</v>
      </c>
      <c r="AI534">
        <f t="shared" si="82"/>
        <v>2400</v>
      </c>
      <c r="AJ534" t="str">
        <f t="shared" si="83"/>
        <v>Rest of NSW</v>
      </c>
    </row>
    <row r="535" spans="28:36" x14ac:dyDescent="0.2">
      <c r="AB535" s="190">
        <v>2401</v>
      </c>
      <c r="AC535" s="190">
        <v>2401</v>
      </c>
      <c r="AD535" s="190" t="s">
        <v>240</v>
      </c>
      <c r="AE535" s="190" t="s">
        <v>197</v>
      </c>
      <c r="AF535" s="190">
        <v>1</v>
      </c>
      <c r="AG535" s="190">
        <v>100</v>
      </c>
      <c r="AI535">
        <f t="shared" si="82"/>
        <v>2401</v>
      </c>
      <c r="AJ535" t="str">
        <f t="shared" si="83"/>
        <v>Rest of NSW</v>
      </c>
    </row>
    <row r="536" spans="28:36" x14ac:dyDescent="0.2">
      <c r="AB536" s="190">
        <v>2402</v>
      </c>
      <c r="AC536" s="190">
        <v>2402</v>
      </c>
      <c r="AD536" s="190" t="s">
        <v>240</v>
      </c>
      <c r="AE536" s="190" t="s">
        <v>197</v>
      </c>
      <c r="AF536" s="190">
        <v>1</v>
      </c>
      <c r="AG536" s="190">
        <v>100</v>
      </c>
      <c r="AI536">
        <f t="shared" si="82"/>
        <v>2402</v>
      </c>
      <c r="AJ536" t="str">
        <f t="shared" si="83"/>
        <v>Rest of NSW</v>
      </c>
    </row>
    <row r="537" spans="28:36" x14ac:dyDescent="0.2">
      <c r="AB537" s="190">
        <v>2403</v>
      </c>
      <c r="AC537" s="190">
        <v>2403</v>
      </c>
      <c r="AD537" s="190" t="s">
        <v>240</v>
      </c>
      <c r="AE537" s="190" t="s">
        <v>197</v>
      </c>
      <c r="AF537" s="190">
        <v>1</v>
      </c>
      <c r="AG537" s="190">
        <v>100</v>
      </c>
      <c r="AI537">
        <f t="shared" si="82"/>
        <v>2403</v>
      </c>
      <c r="AJ537" t="str">
        <f t="shared" si="83"/>
        <v>Rest of NSW</v>
      </c>
    </row>
    <row r="538" spans="28:36" x14ac:dyDescent="0.2">
      <c r="AB538" s="190">
        <v>2404</v>
      </c>
      <c r="AC538" s="190">
        <v>2404</v>
      </c>
      <c r="AD538" s="190" t="s">
        <v>240</v>
      </c>
      <c r="AE538" s="190" t="s">
        <v>197</v>
      </c>
      <c r="AF538" s="190">
        <v>1</v>
      </c>
      <c r="AG538" s="190">
        <v>100</v>
      </c>
      <c r="AI538">
        <f t="shared" si="82"/>
        <v>2404</v>
      </c>
      <c r="AJ538" t="str">
        <f t="shared" si="83"/>
        <v>Rest of NSW</v>
      </c>
    </row>
    <row r="539" spans="28:36" x14ac:dyDescent="0.2">
      <c r="AB539" s="190">
        <v>2405</v>
      </c>
      <c r="AC539" s="190">
        <v>2405</v>
      </c>
      <c r="AD539" s="190" t="s">
        <v>240</v>
      </c>
      <c r="AE539" s="190" t="s">
        <v>197</v>
      </c>
      <c r="AF539" s="190">
        <v>1</v>
      </c>
      <c r="AG539" s="190">
        <v>100</v>
      </c>
      <c r="AI539">
        <f t="shared" si="82"/>
        <v>2405</v>
      </c>
      <c r="AJ539" t="str">
        <f t="shared" si="83"/>
        <v>Rest of NSW</v>
      </c>
    </row>
    <row r="540" spans="28:36" x14ac:dyDescent="0.2">
      <c r="AB540" s="190">
        <v>2406</v>
      </c>
      <c r="AC540" s="190">
        <v>2406</v>
      </c>
      <c r="AD540" s="190" t="s">
        <v>240</v>
      </c>
      <c r="AE540" s="190" t="s">
        <v>197</v>
      </c>
      <c r="AF540" s="190">
        <v>0.84075800000000001</v>
      </c>
      <c r="AG540" s="190">
        <v>84.075699999999998</v>
      </c>
      <c r="AI540">
        <f t="shared" si="82"/>
        <v>2406</v>
      </c>
      <c r="AJ540" t="str">
        <f t="shared" si="83"/>
        <v>Rest of NSW</v>
      </c>
    </row>
    <row r="541" spans="28:36" x14ac:dyDescent="0.2">
      <c r="AB541" s="190">
        <v>2406</v>
      </c>
      <c r="AC541" s="190">
        <v>2406</v>
      </c>
      <c r="AD541" s="190" t="s">
        <v>241</v>
      </c>
      <c r="AE541" s="190" t="s">
        <v>199</v>
      </c>
      <c r="AF541" s="190">
        <v>0.159243</v>
      </c>
      <c r="AG541" s="190">
        <v>15.924300000000001</v>
      </c>
      <c r="AI541">
        <f t="shared" si="82"/>
        <v>2406</v>
      </c>
      <c r="AJ541" t="str">
        <f t="shared" si="83"/>
        <v>Rest of Qld</v>
      </c>
    </row>
    <row r="542" spans="28:36" x14ac:dyDescent="0.2">
      <c r="AB542" s="190">
        <v>2408</v>
      </c>
      <c r="AC542" s="190">
        <v>2408</v>
      </c>
      <c r="AD542" s="190" t="s">
        <v>240</v>
      </c>
      <c r="AE542" s="190" t="s">
        <v>197</v>
      </c>
      <c r="AF542" s="190">
        <v>1</v>
      </c>
      <c r="AG542" s="190">
        <v>100</v>
      </c>
      <c r="AI542">
        <f t="shared" si="82"/>
        <v>2408</v>
      </c>
      <c r="AJ542" t="str">
        <f t="shared" si="83"/>
        <v>Rest of NSW</v>
      </c>
    </row>
    <row r="543" spans="28:36" x14ac:dyDescent="0.2">
      <c r="AB543" s="190">
        <v>2409</v>
      </c>
      <c r="AC543" s="190">
        <v>2409</v>
      </c>
      <c r="AD543" s="190" t="s">
        <v>240</v>
      </c>
      <c r="AE543" s="190" t="s">
        <v>197</v>
      </c>
      <c r="AF543" s="190">
        <v>0.98506700000000003</v>
      </c>
      <c r="AG543" s="190">
        <v>98.506699999999995</v>
      </c>
      <c r="AI543">
        <f t="shared" si="82"/>
        <v>2409</v>
      </c>
      <c r="AJ543" t="str">
        <f t="shared" si="83"/>
        <v>Rest of NSW</v>
      </c>
    </row>
    <row r="544" spans="28:36" x14ac:dyDescent="0.2">
      <c r="AB544" s="190">
        <v>2409</v>
      </c>
      <c r="AC544" s="190">
        <v>2409</v>
      </c>
      <c r="AD544" s="190" t="s">
        <v>241</v>
      </c>
      <c r="AE544" s="190" t="s">
        <v>199</v>
      </c>
      <c r="AF544" s="190">
        <v>1.4933099999999999E-2</v>
      </c>
      <c r="AG544" s="190">
        <v>1.4933099999999999</v>
      </c>
      <c r="AI544">
        <f t="shared" si="82"/>
        <v>2409</v>
      </c>
      <c r="AJ544" t="str">
        <f t="shared" si="83"/>
        <v>Rest of Qld</v>
      </c>
    </row>
    <row r="545" spans="28:36" x14ac:dyDescent="0.2">
      <c r="AB545" s="190">
        <v>2410</v>
      </c>
      <c r="AC545" s="190">
        <v>2410</v>
      </c>
      <c r="AD545" s="190" t="s">
        <v>240</v>
      </c>
      <c r="AE545" s="190" t="s">
        <v>197</v>
      </c>
      <c r="AF545" s="190">
        <v>1</v>
      </c>
      <c r="AG545" s="190">
        <v>100</v>
      </c>
      <c r="AI545">
        <f t="shared" si="82"/>
        <v>2410</v>
      </c>
      <c r="AJ545" t="str">
        <f t="shared" si="83"/>
        <v>Rest of NSW</v>
      </c>
    </row>
    <row r="546" spans="28:36" x14ac:dyDescent="0.2">
      <c r="AB546" s="190">
        <v>2411</v>
      </c>
      <c r="AC546" s="190">
        <v>2411</v>
      </c>
      <c r="AD546" s="190" t="s">
        <v>240</v>
      </c>
      <c r="AE546" s="190" t="s">
        <v>197</v>
      </c>
      <c r="AF546" s="190">
        <v>1</v>
      </c>
      <c r="AG546" s="190">
        <v>100</v>
      </c>
      <c r="AI546">
        <f t="shared" si="82"/>
        <v>2411</v>
      </c>
      <c r="AJ546" t="str">
        <f t="shared" si="83"/>
        <v>Rest of NSW</v>
      </c>
    </row>
    <row r="547" spans="28:36" x14ac:dyDescent="0.2">
      <c r="AB547" s="190">
        <v>2415</v>
      </c>
      <c r="AC547" s="190">
        <v>2415</v>
      </c>
      <c r="AD547" s="190" t="s">
        <v>240</v>
      </c>
      <c r="AE547" s="190" t="s">
        <v>197</v>
      </c>
      <c r="AF547" s="190">
        <v>1</v>
      </c>
      <c r="AG547" s="190">
        <v>100</v>
      </c>
      <c r="AI547">
        <f t="shared" si="82"/>
        <v>2415</v>
      </c>
      <c r="AJ547" t="str">
        <f t="shared" si="83"/>
        <v>Rest of NSW</v>
      </c>
    </row>
    <row r="548" spans="28:36" x14ac:dyDescent="0.2">
      <c r="AB548" s="190">
        <v>2420</v>
      </c>
      <c r="AC548" s="190">
        <v>2420</v>
      </c>
      <c r="AD548" s="190" t="s">
        <v>240</v>
      </c>
      <c r="AE548" s="190" t="s">
        <v>197</v>
      </c>
      <c r="AF548" s="190">
        <v>1</v>
      </c>
      <c r="AG548" s="190">
        <v>100</v>
      </c>
      <c r="AI548">
        <f t="shared" si="82"/>
        <v>2420</v>
      </c>
      <c r="AJ548" t="str">
        <f t="shared" si="83"/>
        <v>Rest of NSW</v>
      </c>
    </row>
    <row r="549" spans="28:36" x14ac:dyDescent="0.2">
      <c r="AB549" s="190">
        <v>2421</v>
      </c>
      <c r="AC549" s="190">
        <v>2421</v>
      </c>
      <c r="AD549" s="190" t="s">
        <v>240</v>
      </c>
      <c r="AE549" s="190" t="s">
        <v>197</v>
      </c>
      <c r="AF549" s="190">
        <v>1</v>
      </c>
      <c r="AG549" s="190">
        <v>100</v>
      </c>
      <c r="AI549">
        <f t="shared" si="82"/>
        <v>2421</v>
      </c>
      <c r="AJ549" t="str">
        <f t="shared" si="83"/>
        <v>Rest of NSW</v>
      </c>
    </row>
    <row r="550" spans="28:36" x14ac:dyDescent="0.2">
      <c r="AB550" s="190">
        <v>2422</v>
      </c>
      <c r="AC550" s="190">
        <v>2422</v>
      </c>
      <c r="AD550" s="190" t="s">
        <v>240</v>
      </c>
      <c r="AE550" s="190" t="s">
        <v>197</v>
      </c>
      <c r="AF550" s="190">
        <v>1</v>
      </c>
      <c r="AG550" s="190">
        <v>100</v>
      </c>
      <c r="AI550">
        <f t="shared" si="82"/>
        <v>2422</v>
      </c>
      <c r="AJ550" t="str">
        <f t="shared" si="83"/>
        <v>Rest of NSW</v>
      </c>
    </row>
    <row r="551" spans="28:36" x14ac:dyDescent="0.2">
      <c r="AB551" s="190">
        <v>2423</v>
      </c>
      <c r="AC551" s="190">
        <v>2423</v>
      </c>
      <c r="AD551" s="190" t="s">
        <v>240</v>
      </c>
      <c r="AE551" s="190" t="s">
        <v>197</v>
      </c>
      <c r="AF551" s="190">
        <v>1</v>
      </c>
      <c r="AG551" s="190">
        <v>100</v>
      </c>
      <c r="AI551">
        <f t="shared" si="82"/>
        <v>2423</v>
      </c>
      <c r="AJ551" t="str">
        <f t="shared" si="83"/>
        <v>Rest of NSW</v>
      </c>
    </row>
    <row r="552" spans="28:36" x14ac:dyDescent="0.2">
      <c r="AB552" s="190">
        <v>2424</v>
      </c>
      <c r="AC552" s="190">
        <v>2424</v>
      </c>
      <c r="AD552" s="190" t="s">
        <v>240</v>
      </c>
      <c r="AE552" s="190" t="s">
        <v>197</v>
      </c>
      <c r="AF552" s="190">
        <v>1</v>
      </c>
      <c r="AG552" s="190">
        <v>100</v>
      </c>
      <c r="AI552">
        <f t="shared" si="82"/>
        <v>2424</v>
      </c>
      <c r="AJ552" t="str">
        <f t="shared" si="83"/>
        <v>Rest of NSW</v>
      </c>
    </row>
    <row r="553" spans="28:36" x14ac:dyDescent="0.2">
      <c r="AB553" s="190">
        <v>2425</v>
      </c>
      <c r="AC553" s="190">
        <v>2425</v>
      </c>
      <c r="AD553" s="190" t="s">
        <v>240</v>
      </c>
      <c r="AE553" s="190" t="s">
        <v>197</v>
      </c>
      <c r="AF553" s="190">
        <v>1</v>
      </c>
      <c r="AG553" s="190">
        <v>100</v>
      </c>
      <c r="AI553">
        <f t="shared" si="82"/>
        <v>2425</v>
      </c>
      <c r="AJ553" t="str">
        <f t="shared" si="83"/>
        <v>Rest of NSW</v>
      </c>
    </row>
    <row r="554" spans="28:36" x14ac:dyDescent="0.2">
      <c r="AB554" s="190">
        <v>2426</v>
      </c>
      <c r="AC554" s="190">
        <v>2426</v>
      </c>
      <c r="AD554" s="190" t="s">
        <v>240</v>
      </c>
      <c r="AE554" s="190" t="s">
        <v>197</v>
      </c>
      <c r="AF554" s="190">
        <v>1</v>
      </c>
      <c r="AG554" s="190">
        <v>100</v>
      </c>
      <c r="AI554">
        <f t="shared" si="82"/>
        <v>2426</v>
      </c>
      <c r="AJ554" t="str">
        <f t="shared" si="83"/>
        <v>Rest of NSW</v>
      </c>
    </row>
    <row r="555" spans="28:36" x14ac:dyDescent="0.2">
      <c r="AB555" s="190">
        <v>2427</v>
      </c>
      <c r="AC555" s="190">
        <v>2427</v>
      </c>
      <c r="AD555" s="190" t="s">
        <v>240</v>
      </c>
      <c r="AE555" s="190" t="s">
        <v>197</v>
      </c>
      <c r="AF555" s="190">
        <v>1</v>
      </c>
      <c r="AG555" s="190">
        <v>100</v>
      </c>
      <c r="AI555">
        <f t="shared" si="82"/>
        <v>2427</v>
      </c>
      <c r="AJ555" t="str">
        <f t="shared" si="83"/>
        <v>Rest of NSW</v>
      </c>
    </row>
    <row r="556" spans="28:36" x14ac:dyDescent="0.2">
      <c r="AB556" s="190">
        <v>2428</v>
      </c>
      <c r="AC556" s="190">
        <v>2428</v>
      </c>
      <c r="AD556" s="190" t="s">
        <v>240</v>
      </c>
      <c r="AE556" s="190" t="s">
        <v>197</v>
      </c>
      <c r="AF556" s="190">
        <v>1</v>
      </c>
      <c r="AG556" s="190">
        <v>100</v>
      </c>
      <c r="AI556">
        <f t="shared" si="82"/>
        <v>2428</v>
      </c>
      <c r="AJ556" t="str">
        <f t="shared" si="83"/>
        <v>Rest of NSW</v>
      </c>
    </row>
    <row r="557" spans="28:36" x14ac:dyDescent="0.2">
      <c r="AB557" s="190">
        <v>2429</v>
      </c>
      <c r="AC557" s="190">
        <v>2429</v>
      </c>
      <c r="AD557" s="190" t="s">
        <v>240</v>
      </c>
      <c r="AE557" s="190" t="s">
        <v>197</v>
      </c>
      <c r="AF557" s="190">
        <v>1</v>
      </c>
      <c r="AG557" s="190">
        <v>100</v>
      </c>
      <c r="AI557">
        <f t="shared" si="82"/>
        <v>2429</v>
      </c>
      <c r="AJ557" t="str">
        <f t="shared" si="83"/>
        <v>Rest of NSW</v>
      </c>
    </row>
    <row r="558" spans="28:36" x14ac:dyDescent="0.2">
      <c r="AB558" s="190">
        <v>2430</v>
      </c>
      <c r="AC558" s="190">
        <v>2430</v>
      </c>
      <c r="AD558" s="190" t="s">
        <v>240</v>
      </c>
      <c r="AE558" s="190" t="s">
        <v>197</v>
      </c>
      <c r="AF558" s="190">
        <v>1</v>
      </c>
      <c r="AG558" s="190">
        <v>100</v>
      </c>
      <c r="AI558">
        <f t="shared" si="82"/>
        <v>2430</v>
      </c>
      <c r="AJ558" t="str">
        <f t="shared" si="83"/>
        <v>Rest of NSW</v>
      </c>
    </row>
    <row r="559" spans="28:36" x14ac:dyDescent="0.2">
      <c r="AB559" s="190">
        <v>2431</v>
      </c>
      <c r="AC559" s="190">
        <v>2431</v>
      </c>
      <c r="AD559" s="190" t="s">
        <v>240</v>
      </c>
      <c r="AE559" s="190" t="s">
        <v>197</v>
      </c>
      <c r="AF559" s="190">
        <v>1</v>
      </c>
      <c r="AG559" s="190">
        <v>100</v>
      </c>
      <c r="AI559">
        <f t="shared" si="82"/>
        <v>2431</v>
      </c>
      <c r="AJ559" t="str">
        <f t="shared" si="83"/>
        <v>Rest of NSW</v>
      </c>
    </row>
    <row r="560" spans="28:36" x14ac:dyDescent="0.2">
      <c r="AB560" s="190">
        <v>2439</v>
      </c>
      <c r="AC560" s="190">
        <v>2439</v>
      </c>
      <c r="AD560" s="190" t="s">
        <v>240</v>
      </c>
      <c r="AE560" s="190" t="s">
        <v>197</v>
      </c>
      <c r="AF560" s="190">
        <v>1</v>
      </c>
      <c r="AG560" s="190">
        <v>100</v>
      </c>
      <c r="AI560">
        <f t="shared" si="82"/>
        <v>2439</v>
      </c>
      <c r="AJ560" t="str">
        <f t="shared" si="83"/>
        <v>Rest of NSW</v>
      </c>
    </row>
    <row r="561" spans="28:36" x14ac:dyDescent="0.2">
      <c r="AB561" s="190">
        <v>2440</v>
      </c>
      <c r="AC561" s="190">
        <v>2440</v>
      </c>
      <c r="AD561" s="190" t="s">
        <v>240</v>
      </c>
      <c r="AE561" s="190" t="s">
        <v>197</v>
      </c>
      <c r="AF561" s="190">
        <v>1</v>
      </c>
      <c r="AG561" s="190">
        <v>100</v>
      </c>
      <c r="AI561">
        <f t="shared" si="82"/>
        <v>2440</v>
      </c>
      <c r="AJ561" t="str">
        <f t="shared" si="83"/>
        <v>Rest of NSW</v>
      </c>
    </row>
    <row r="562" spans="28:36" x14ac:dyDescent="0.2">
      <c r="AB562" s="190">
        <v>2441</v>
      </c>
      <c r="AC562" s="190">
        <v>2441</v>
      </c>
      <c r="AD562" s="190" t="s">
        <v>240</v>
      </c>
      <c r="AE562" s="190" t="s">
        <v>197</v>
      </c>
      <c r="AF562" s="190">
        <v>1</v>
      </c>
      <c r="AG562" s="190">
        <v>100</v>
      </c>
      <c r="AI562">
        <f t="shared" si="82"/>
        <v>2441</v>
      </c>
      <c r="AJ562" t="str">
        <f t="shared" si="83"/>
        <v>Rest of NSW</v>
      </c>
    </row>
    <row r="563" spans="28:36" x14ac:dyDescent="0.2">
      <c r="AB563" s="190">
        <v>2443</v>
      </c>
      <c r="AC563" s="190">
        <v>2443</v>
      </c>
      <c r="AD563" s="190" t="s">
        <v>240</v>
      </c>
      <c r="AE563" s="190" t="s">
        <v>197</v>
      </c>
      <c r="AF563" s="190">
        <v>1</v>
      </c>
      <c r="AG563" s="190">
        <v>100</v>
      </c>
      <c r="AI563">
        <f t="shared" si="82"/>
        <v>2443</v>
      </c>
      <c r="AJ563" t="str">
        <f t="shared" si="83"/>
        <v>Rest of NSW</v>
      </c>
    </row>
    <row r="564" spans="28:36" x14ac:dyDescent="0.2">
      <c r="AB564" s="190">
        <v>2444</v>
      </c>
      <c r="AC564" s="190">
        <v>2444</v>
      </c>
      <c r="AD564" s="190" t="s">
        <v>240</v>
      </c>
      <c r="AE564" s="190" t="s">
        <v>197</v>
      </c>
      <c r="AF564" s="190">
        <v>1</v>
      </c>
      <c r="AG564" s="190">
        <v>100</v>
      </c>
      <c r="AI564">
        <f t="shared" si="82"/>
        <v>2444</v>
      </c>
      <c r="AJ564" t="str">
        <f t="shared" si="83"/>
        <v>Rest of NSW</v>
      </c>
    </row>
    <row r="565" spans="28:36" x14ac:dyDescent="0.2">
      <c r="AB565" s="190">
        <v>2445</v>
      </c>
      <c r="AC565" s="190">
        <v>2445</v>
      </c>
      <c r="AD565" s="190" t="s">
        <v>240</v>
      </c>
      <c r="AE565" s="190" t="s">
        <v>197</v>
      </c>
      <c r="AF565" s="190">
        <v>1</v>
      </c>
      <c r="AG565" s="190">
        <v>100</v>
      </c>
      <c r="AI565">
        <f t="shared" si="82"/>
        <v>2445</v>
      </c>
      <c r="AJ565" t="str">
        <f t="shared" si="83"/>
        <v>Rest of NSW</v>
      </c>
    </row>
    <row r="566" spans="28:36" x14ac:dyDescent="0.2">
      <c r="AB566" s="190">
        <v>2446</v>
      </c>
      <c r="AC566" s="190">
        <v>2446</v>
      </c>
      <c r="AD566" s="190" t="s">
        <v>240</v>
      </c>
      <c r="AE566" s="190" t="s">
        <v>197</v>
      </c>
      <c r="AF566" s="190">
        <v>1</v>
      </c>
      <c r="AG566" s="190">
        <v>100</v>
      </c>
      <c r="AI566">
        <f t="shared" si="82"/>
        <v>2446</v>
      </c>
      <c r="AJ566" t="str">
        <f t="shared" si="83"/>
        <v>Rest of NSW</v>
      </c>
    </row>
    <row r="567" spans="28:36" x14ac:dyDescent="0.2">
      <c r="AB567" s="190">
        <v>2447</v>
      </c>
      <c r="AC567" s="190">
        <v>2447</v>
      </c>
      <c r="AD567" s="190" t="s">
        <v>240</v>
      </c>
      <c r="AE567" s="190" t="s">
        <v>197</v>
      </c>
      <c r="AF567" s="190">
        <v>1</v>
      </c>
      <c r="AG567" s="190">
        <v>100</v>
      </c>
      <c r="AI567">
        <f t="shared" si="82"/>
        <v>2447</v>
      </c>
      <c r="AJ567" t="str">
        <f t="shared" si="83"/>
        <v>Rest of NSW</v>
      </c>
    </row>
    <row r="568" spans="28:36" x14ac:dyDescent="0.2">
      <c r="AB568" s="190">
        <v>2448</v>
      </c>
      <c r="AC568" s="190">
        <v>2448</v>
      </c>
      <c r="AD568" s="190" t="s">
        <v>240</v>
      </c>
      <c r="AE568" s="190" t="s">
        <v>197</v>
      </c>
      <c r="AF568" s="190">
        <v>1</v>
      </c>
      <c r="AG568" s="190">
        <v>100</v>
      </c>
      <c r="AI568">
        <f t="shared" si="82"/>
        <v>2448</v>
      </c>
      <c r="AJ568" t="str">
        <f t="shared" si="83"/>
        <v>Rest of NSW</v>
      </c>
    </row>
    <row r="569" spans="28:36" x14ac:dyDescent="0.2">
      <c r="AB569" s="190">
        <v>2449</v>
      </c>
      <c r="AC569" s="190">
        <v>2449</v>
      </c>
      <c r="AD569" s="190" t="s">
        <v>240</v>
      </c>
      <c r="AE569" s="190" t="s">
        <v>197</v>
      </c>
      <c r="AF569" s="190">
        <v>1</v>
      </c>
      <c r="AG569" s="190">
        <v>100</v>
      </c>
      <c r="AI569">
        <f t="shared" si="82"/>
        <v>2449</v>
      </c>
      <c r="AJ569" t="str">
        <f t="shared" si="83"/>
        <v>Rest of NSW</v>
      </c>
    </row>
    <row r="570" spans="28:36" x14ac:dyDescent="0.2">
      <c r="AB570" s="190">
        <v>2450</v>
      </c>
      <c r="AC570" s="190">
        <v>2450</v>
      </c>
      <c r="AD570" s="190" t="s">
        <v>240</v>
      </c>
      <c r="AE570" s="190" t="s">
        <v>197</v>
      </c>
      <c r="AF570" s="190">
        <v>0.99999099999999996</v>
      </c>
      <c r="AG570" s="190">
        <v>99.999099999999999</v>
      </c>
      <c r="AI570">
        <f t="shared" si="82"/>
        <v>2450</v>
      </c>
      <c r="AJ570" t="str">
        <f t="shared" si="83"/>
        <v>Rest of NSW</v>
      </c>
    </row>
    <row r="571" spans="28:36" x14ac:dyDescent="0.2">
      <c r="AB571" s="190">
        <v>2452</v>
      </c>
      <c r="AC571" s="190">
        <v>2452</v>
      </c>
      <c r="AD571" s="190" t="s">
        <v>240</v>
      </c>
      <c r="AE571" s="190" t="s">
        <v>197</v>
      </c>
      <c r="AF571" s="190">
        <v>0.99963900000000006</v>
      </c>
      <c r="AG571" s="190">
        <v>99.963899999999995</v>
      </c>
      <c r="AI571">
        <f t="shared" si="82"/>
        <v>2452</v>
      </c>
      <c r="AJ571" t="str">
        <f t="shared" si="83"/>
        <v>Rest of NSW</v>
      </c>
    </row>
    <row r="572" spans="28:36" x14ac:dyDescent="0.2">
      <c r="AB572" s="190">
        <v>2453</v>
      </c>
      <c r="AC572" s="190">
        <v>2453</v>
      </c>
      <c r="AD572" s="190" t="s">
        <v>240</v>
      </c>
      <c r="AE572" s="190" t="s">
        <v>197</v>
      </c>
      <c r="AF572" s="190">
        <v>1</v>
      </c>
      <c r="AG572" s="190">
        <v>100</v>
      </c>
      <c r="AI572">
        <f t="shared" si="82"/>
        <v>2453</v>
      </c>
      <c r="AJ572" t="str">
        <f t="shared" si="83"/>
        <v>Rest of NSW</v>
      </c>
    </row>
    <row r="573" spans="28:36" x14ac:dyDescent="0.2">
      <c r="AB573" s="190">
        <v>2454</v>
      </c>
      <c r="AC573" s="190">
        <v>2454</v>
      </c>
      <c r="AD573" s="190" t="s">
        <v>240</v>
      </c>
      <c r="AE573" s="190" t="s">
        <v>197</v>
      </c>
      <c r="AF573" s="190">
        <v>0.99991300000000005</v>
      </c>
      <c r="AG573" s="190">
        <v>99.991299999999995</v>
      </c>
      <c r="AI573">
        <f t="shared" si="82"/>
        <v>2454</v>
      </c>
      <c r="AJ573" t="str">
        <f t="shared" si="83"/>
        <v>Rest of NSW</v>
      </c>
    </row>
    <row r="574" spans="28:36" x14ac:dyDescent="0.2">
      <c r="AB574" s="190">
        <v>2455</v>
      </c>
      <c r="AC574" s="190">
        <v>2455</v>
      </c>
      <c r="AD574" s="190" t="s">
        <v>240</v>
      </c>
      <c r="AE574" s="190" t="s">
        <v>197</v>
      </c>
      <c r="AF574" s="190">
        <v>1</v>
      </c>
      <c r="AG574" s="190">
        <v>100</v>
      </c>
      <c r="AI574">
        <f t="shared" si="82"/>
        <v>2455</v>
      </c>
      <c r="AJ574" t="str">
        <f t="shared" si="83"/>
        <v>Rest of NSW</v>
      </c>
    </row>
    <row r="575" spans="28:36" x14ac:dyDescent="0.2">
      <c r="AB575" s="190">
        <v>2456</v>
      </c>
      <c r="AC575" s="190">
        <v>2456</v>
      </c>
      <c r="AD575" s="190" t="s">
        <v>240</v>
      </c>
      <c r="AE575" s="190" t="s">
        <v>197</v>
      </c>
      <c r="AF575" s="190">
        <v>0.99994099999999997</v>
      </c>
      <c r="AG575" s="190">
        <v>99.994100000000003</v>
      </c>
      <c r="AI575">
        <f t="shared" ref="AI575:AI638" si="84">AB575*1</f>
        <v>2456</v>
      </c>
      <c r="AJ575" t="str">
        <f t="shared" ref="AJ575:AJ638" si="85">AE575</f>
        <v>Rest of NSW</v>
      </c>
    </row>
    <row r="576" spans="28:36" x14ac:dyDescent="0.2">
      <c r="AB576" s="190">
        <v>2460</v>
      </c>
      <c r="AC576" s="190">
        <v>2460</v>
      </c>
      <c r="AD576" s="190" t="s">
        <v>240</v>
      </c>
      <c r="AE576" s="190" t="s">
        <v>197</v>
      </c>
      <c r="AF576" s="190">
        <v>1</v>
      </c>
      <c r="AG576" s="190">
        <v>100</v>
      </c>
      <c r="AI576">
        <f t="shared" si="84"/>
        <v>2460</v>
      </c>
      <c r="AJ576" t="str">
        <f t="shared" si="85"/>
        <v>Rest of NSW</v>
      </c>
    </row>
    <row r="577" spans="28:36" x14ac:dyDescent="0.2">
      <c r="AB577" s="190">
        <v>2462</v>
      </c>
      <c r="AC577" s="190">
        <v>2462</v>
      </c>
      <c r="AD577" s="190" t="s">
        <v>240</v>
      </c>
      <c r="AE577" s="190" t="s">
        <v>197</v>
      </c>
      <c r="AF577" s="190">
        <v>1</v>
      </c>
      <c r="AG577" s="190">
        <v>100</v>
      </c>
      <c r="AI577">
        <f t="shared" si="84"/>
        <v>2462</v>
      </c>
      <c r="AJ577" t="str">
        <f t="shared" si="85"/>
        <v>Rest of NSW</v>
      </c>
    </row>
    <row r="578" spans="28:36" x14ac:dyDescent="0.2">
      <c r="AB578" s="190">
        <v>2463</v>
      </c>
      <c r="AC578" s="190">
        <v>2463</v>
      </c>
      <c r="AD578" s="190" t="s">
        <v>240</v>
      </c>
      <c r="AE578" s="190" t="s">
        <v>197</v>
      </c>
      <c r="AF578" s="190">
        <v>1</v>
      </c>
      <c r="AG578" s="190">
        <v>100</v>
      </c>
      <c r="AI578">
        <f t="shared" si="84"/>
        <v>2463</v>
      </c>
      <c r="AJ578" t="str">
        <f t="shared" si="85"/>
        <v>Rest of NSW</v>
      </c>
    </row>
    <row r="579" spans="28:36" x14ac:dyDescent="0.2">
      <c r="AB579" s="190">
        <v>2464</v>
      </c>
      <c r="AC579" s="190">
        <v>2464</v>
      </c>
      <c r="AD579" s="190" t="s">
        <v>240</v>
      </c>
      <c r="AE579" s="190" t="s">
        <v>197</v>
      </c>
      <c r="AF579" s="190">
        <v>1</v>
      </c>
      <c r="AG579" s="190">
        <v>100</v>
      </c>
      <c r="AI579">
        <f t="shared" si="84"/>
        <v>2464</v>
      </c>
      <c r="AJ579" t="str">
        <f t="shared" si="85"/>
        <v>Rest of NSW</v>
      </c>
    </row>
    <row r="580" spans="28:36" x14ac:dyDescent="0.2">
      <c r="AB580" s="190">
        <v>2465</v>
      </c>
      <c r="AC580" s="190">
        <v>2465</v>
      </c>
      <c r="AD580" s="190" t="s">
        <v>240</v>
      </c>
      <c r="AE580" s="190" t="s">
        <v>197</v>
      </c>
      <c r="AF580" s="190">
        <v>1</v>
      </c>
      <c r="AG580" s="190">
        <v>100</v>
      </c>
      <c r="AI580">
        <f t="shared" si="84"/>
        <v>2465</v>
      </c>
      <c r="AJ580" t="str">
        <f t="shared" si="85"/>
        <v>Rest of NSW</v>
      </c>
    </row>
    <row r="581" spans="28:36" x14ac:dyDescent="0.2">
      <c r="AB581" s="190">
        <v>2466</v>
      </c>
      <c r="AC581" s="190">
        <v>2466</v>
      </c>
      <c r="AD581" s="190" t="s">
        <v>240</v>
      </c>
      <c r="AE581" s="190" t="s">
        <v>197</v>
      </c>
      <c r="AF581" s="190">
        <v>0.99991799999999997</v>
      </c>
      <c r="AG581" s="190">
        <v>99.991799999999998</v>
      </c>
      <c r="AI581">
        <f t="shared" si="84"/>
        <v>2466</v>
      </c>
      <c r="AJ581" t="str">
        <f t="shared" si="85"/>
        <v>Rest of NSW</v>
      </c>
    </row>
    <row r="582" spans="28:36" x14ac:dyDescent="0.2">
      <c r="AB582" s="190">
        <v>2469</v>
      </c>
      <c r="AC582" s="190">
        <v>2469</v>
      </c>
      <c r="AD582" s="190" t="s">
        <v>240</v>
      </c>
      <c r="AE582" s="190" t="s">
        <v>197</v>
      </c>
      <c r="AF582" s="190">
        <v>1</v>
      </c>
      <c r="AG582" s="190">
        <v>100</v>
      </c>
      <c r="AI582">
        <f t="shared" si="84"/>
        <v>2469</v>
      </c>
      <c r="AJ582" t="str">
        <f t="shared" si="85"/>
        <v>Rest of NSW</v>
      </c>
    </row>
    <row r="583" spans="28:36" x14ac:dyDescent="0.2">
      <c r="AB583" s="190">
        <v>2470</v>
      </c>
      <c r="AC583" s="190">
        <v>2470</v>
      </c>
      <c r="AD583" s="190" t="s">
        <v>240</v>
      </c>
      <c r="AE583" s="190" t="s">
        <v>197</v>
      </c>
      <c r="AF583" s="190">
        <v>1</v>
      </c>
      <c r="AG583" s="190">
        <v>100</v>
      </c>
      <c r="AI583">
        <f t="shared" si="84"/>
        <v>2470</v>
      </c>
      <c r="AJ583" t="str">
        <f t="shared" si="85"/>
        <v>Rest of NSW</v>
      </c>
    </row>
    <row r="584" spans="28:36" x14ac:dyDescent="0.2">
      <c r="AB584" s="190">
        <v>2471</v>
      </c>
      <c r="AC584" s="190">
        <v>2471</v>
      </c>
      <c r="AD584" s="190" t="s">
        <v>240</v>
      </c>
      <c r="AE584" s="190" t="s">
        <v>197</v>
      </c>
      <c r="AF584" s="190">
        <v>1</v>
      </c>
      <c r="AG584" s="190">
        <v>100</v>
      </c>
      <c r="AI584">
        <f t="shared" si="84"/>
        <v>2471</v>
      </c>
      <c r="AJ584" t="str">
        <f t="shared" si="85"/>
        <v>Rest of NSW</v>
      </c>
    </row>
    <row r="585" spans="28:36" x14ac:dyDescent="0.2">
      <c r="AB585" s="190">
        <v>2472</v>
      </c>
      <c r="AC585" s="190">
        <v>2472</v>
      </c>
      <c r="AD585" s="190" t="s">
        <v>240</v>
      </c>
      <c r="AE585" s="190" t="s">
        <v>197</v>
      </c>
      <c r="AF585" s="190">
        <v>1</v>
      </c>
      <c r="AG585" s="190">
        <v>100</v>
      </c>
      <c r="AI585">
        <f t="shared" si="84"/>
        <v>2472</v>
      </c>
      <c r="AJ585" t="str">
        <f t="shared" si="85"/>
        <v>Rest of NSW</v>
      </c>
    </row>
    <row r="586" spans="28:36" x14ac:dyDescent="0.2">
      <c r="AB586" s="190">
        <v>2473</v>
      </c>
      <c r="AC586" s="190">
        <v>2473</v>
      </c>
      <c r="AD586" s="190" t="s">
        <v>240</v>
      </c>
      <c r="AE586" s="190" t="s">
        <v>197</v>
      </c>
      <c r="AF586" s="190">
        <v>1</v>
      </c>
      <c r="AG586" s="190">
        <v>100</v>
      </c>
      <c r="AI586">
        <f t="shared" si="84"/>
        <v>2473</v>
      </c>
      <c r="AJ586" t="str">
        <f t="shared" si="85"/>
        <v>Rest of NSW</v>
      </c>
    </row>
    <row r="587" spans="28:36" x14ac:dyDescent="0.2">
      <c r="AB587" s="190">
        <v>2474</v>
      </c>
      <c r="AC587" s="190">
        <v>2474</v>
      </c>
      <c r="AD587" s="190" t="s">
        <v>240</v>
      </c>
      <c r="AE587" s="190" t="s">
        <v>197</v>
      </c>
      <c r="AF587" s="190">
        <v>1</v>
      </c>
      <c r="AG587" s="190">
        <v>100</v>
      </c>
      <c r="AI587">
        <f t="shared" si="84"/>
        <v>2474</v>
      </c>
      <c r="AJ587" t="str">
        <f t="shared" si="85"/>
        <v>Rest of NSW</v>
      </c>
    </row>
    <row r="588" spans="28:36" x14ac:dyDescent="0.2">
      <c r="AB588" s="190">
        <v>2475</v>
      </c>
      <c r="AC588" s="190">
        <v>2475</v>
      </c>
      <c r="AD588" s="190" t="s">
        <v>240</v>
      </c>
      <c r="AE588" s="190" t="s">
        <v>197</v>
      </c>
      <c r="AF588" s="190">
        <v>1</v>
      </c>
      <c r="AG588" s="190">
        <v>100</v>
      </c>
      <c r="AI588">
        <f t="shared" si="84"/>
        <v>2475</v>
      </c>
      <c r="AJ588" t="str">
        <f t="shared" si="85"/>
        <v>Rest of NSW</v>
      </c>
    </row>
    <row r="589" spans="28:36" x14ac:dyDescent="0.2">
      <c r="AB589" s="190">
        <v>2476</v>
      </c>
      <c r="AC589" s="190">
        <v>2476</v>
      </c>
      <c r="AD589" s="190" t="s">
        <v>240</v>
      </c>
      <c r="AE589" s="190" t="s">
        <v>197</v>
      </c>
      <c r="AF589" s="190">
        <v>1</v>
      </c>
      <c r="AG589" s="190">
        <v>100</v>
      </c>
      <c r="AI589">
        <f t="shared" si="84"/>
        <v>2476</v>
      </c>
      <c r="AJ589" t="str">
        <f t="shared" si="85"/>
        <v>Rest of NSW</v>
      </c>
    </row>
    <row r="590" spans="28:36" x14ac:dyDescent="0.2">
      <c r="AB590" s="190">
        <v>2477</v>
      </c>
      <c r="AC590" s="190">
        <v>2477</v>
      </c>
      <c r="AD590" s="190" t="s">
        <v>240</v>
      </c>
      <c r="AE590" s="190" t="s">
        <v>197</v>
      </c>
      <c r="AF590" s="190">
        <v>1</v>
      </c>
      <c r="AG590" s="190">
        <v>100</v>
      </c>
      <c r="AI590">
        <f t="shared" si="84"/>
        <v>2477</v>
      </c>
      <c r="AJ590" t="str">
        <f t="shared" si="85"/>
        <v>Rest of NSW</v>
      </c>
    </row>
    <row r="591" spans="28:36" x14ac:dyDescent="0.2">
      <c r="AB591" s="190">
        <v>2478</v>
      </c>
      <c r="AC591" s="190">
        <v>2478</v>
      </c>
      <c r="AD591" s="190" t="s">
        <v>240</v>
      </c>
      <c r="AE591" s="190" t="s">
        <v>197</v>
      </c>
      <c r="AF591" s="190">
        <v>0.99060899999999996</v>
      </c>
      <c r="AG591" s="190">
        <v>99.060900000000004</v>
      </c>
      <c r="AI591">
        <f t="shared" si="84"/>
        <v>2478</v>
      </c>
      <c r="AJ591" t="str">
        <f t="shared" si="85"/>
        <v>Rest of NSW</v>
      </c>
    </row>
    <row r="592" spans="28:36" x14ac:dyDescent="0.2">
      <c r="AB592" s="190">
        <v>2479</v>
      </c>
      <c r="AC592" s="190">
        <v>2479</v>
      </c>
      <c r="AD592" s="190" t="s">
        <v>240</v>
      </c>
      <c r="AE592" s="190" t="s">
        <v>197</v>
      </c>
      <c r="AF592" s="190">
        <v>1</v>
      </c>
      <c r="AG592" s="190">
        <v>100</v>
      </c>
      <c r="AI592">
        <f t="shared" si="84"/>
        <v>2479</v>
      </c>
      <c r="AJ592" t="str">
        <f t="shared" si="85"/>
        <v>Rest of NSW</v>
      </c>
    </row>
    <row r="593" spans="28:36" x14ac:dyDescent="0.2">
      <c r="AB593" s="190">
        <v>2480</v>
      </c>
      <c r="AC593" s="190">
        <v>2480</v>
      </c>
      <c r="AD593" s="190" t="s">
        <v>240</v>
      </c>
      <c r="AE593" s="190" t="s">
        <v>197</v>
      </c>
      <c r="AF593" s="190">
        <v>1</v>
      </c>
      <c r="AG593" s="190">
        <v>100</v>
      </c>
      <c r="AI593">
        <f t="shared" si="84"/>
        <v>2480</v>
      </c>
      <c r="AJ593" t="str">
        <f t="shared" si="85"/>
        <v>Rest of NSW</v>
      </c>
    </row>
    <row r="594" spans="28:36" x14ac:dyDescent="0.2">
      <c r="AB594" s="190">
        <v>2481</v>
      </c>
      <c r="AC594" s="190">
        <v>2481</v>
      </c>
      <c r="AD594" s="190" t="s">
        <v>240</v>
      </c>
      <c r="AE594" s="190" t="s">
        <v>197</v>
      </c>
      <c r="AF594" s="190">
        <v>0.99999800000000005</v>
      </c>
      <c r="AG594" s="190">
        <v>99.999799999999993</v>
      </c>
      <c r="AI594">
        <f t="shared" si="84"/>
        <v>2481</v>
      </c>
      <c r="AJ594" t="str">
        <f t="shared" si="85"/>
        <v>Rest of NSW</v>
      </c>
    </row>
    <row r="595" spans="28:36" x14ac:dyDescent="0.2">
      <c r="AB595" s="190">
        <v>2482</v>
      </c>
      <c r="AC595" s="190">
        <v>2482</v>
      </c>
      <c r="AD595" s="190" t="s">
        <v>240</v>
      </c>
      <c r="AE595" s="190" t="s">
        <v>197</v>
      </c>
      <c r="AF595" s="190">
        <v>1</v>
      </c>
      <c r="AG595" s="190">
        <v>100</v>
      </c>
      <c r="AI595">
        <f t="shared" si="84"/>
        <v>2482</v>
      </c>
      <c r="AJ595" t="str">
        <f t="shared" si="85"/>
        <v>Rest of NSW</v>
      </c>
    </row>
    <row r="596" spans="28:36" x14ac:dyDescent="0.2">
      <c r="AB596" s="190">
        <v>2483</v>
      </c>
      <c r="AC596" s="190">
        <v>2483</v>
      </c>
      <c r="AD596" s="190" t="s">
        <v>240</v>
      </c>
      <c r="AE596" s="190" t="s">
        <v>197</v>
      </c>
      <c r="AF596" s="190">
        <v>1</v>
      </c>
      <c r="AG596" s="190">
        <v>100</v>
      </c>
      <c r="AI596">
        <f t="shared" si="84"/>
        <v>2483</v>
      </c>
      <c r="AJ596" t="str">
        <f t="shared" si="85"/>
        <v>Rest of NSW</v>
      </c>
    </row>
    <row r="597" spans="28:36" x14ac:dyDescent="0.2">
      <c r="AB597" s="190">
        <v>2484</v>
      </c>
      <c r="AC597" s="190">
        <v>2484</v>
      </c>
      <c r="AD597" s="190" t="s">
        <v>240</v>
      </c>
      <c r="AE597" s="190" t="s">
        <v>197</v>
      </c>
      <c r="AF597" s="190">
        <v>1</v>
      </c>
      <c r="AG597" s="190">
        <v>100</v>
      </c>
      <c r="AI597">
        <f t="shared" si="84"/>
        <v>2484</v>
      </c>
      <c r="AJ597" t="str">
        <f t="shared" si="85"/>
        <v>Rest of NSW</v>
      </c>
    </row>
    <row r="598" spans="28:36" x14ac:dyDescent="0.2">
      <c r="AB598" s="190">
        <v>2485</v>
      </c>
      <c r="AC598" s="190">
        <v>2485</v>
      </c>
      <c r="AD598" s="190" t="s">
        <v>240</v>
      </c>
      <c r="AE598" s="190" t="s">
        <v>197</v>
      </c>
      <c r="AF598" s="190">
        <v>0.96991899999999998</v>
      </c>
      <c r="AG598" s="190">
        <v>96.991799999999998</v>
      </c>
      <c r="AI598">
        <f t="shared" si="84"/>
        <v>2485</v>
      </c>
      <c r="AJ598" t="str">
        <f t="shared" si="85"/>
        <v>Rest of NSW</v>
      </c>
    </row>
    <row r="599" spans="28:36" x14ac:dyDescent="0.2">
      <c r="AB599" s="190">
        <v>2485</v>
      </c>
      <c r="AC599" s="190">
        <v>2485</v>
      </c>
      <c r="AD599" s="190" t="s">
        <v>241</v>
      </c>
      <c r="AE599" s="190" t="s">
        <v>199</v>
      </c>
      <c r="AF599" s="190">
        <v>1.7627E-2</v>
      </c>
      <c r="AG599" s="190">
        <v>1.7626999999999999</v>
      </c>
      <c r="AI599">
        <f t="shared" si="84"/>
        <v>2485</v>
      </c>
      <c r="AJ599" t="str">
        <f t="shared" si="85"/>
        <v>Rest of Qld</v>
      </c>
    </row>
    <row r="600" spans="28:36" x14ac:dyDescent="0.2">
      <c r="AB600" s="190">
        <v>2486</v>
      </c>
      <c r="AC600" s="190">
        <v>2486</v>
      </c>
      <c r="AD600" s="190" t="s">
        <v>240</v>
      </c>
      <c r="AE600" s="190" t="s">
        <v>197</v>
      </c>
      <c r="AF600" s="190">
        <v>0.99474899999999999</v>
      </c>
      <c r="AG600" s="190">
        <v>99.474900000000005</v>
      </c>
      <c r="AI600">
        <f t="shared" si="84"/>
        <v>2486</v>
      </c>
      <c r="AJ600" t="str">
        <f t="shared" si="85"/>
        <v>Rest of NSW</v>
      </c>
    </row>
    <row r="601" spans="28:36" x14ac:dyDescent="0.2">
      <c r="AB601" s="190">
        <v>2486</v>
      </c>
      <c r="AC601" s="190">
        <v>2486</v>
      </c>
      <c r="AD601" s="190" t="s">
        <v>241</v>
      </c>
      <c r="AE601" s="190" t="s">
        <v>199</v>
      </c>
      <c r="AF601" s="190">
        <v>3.7419999999999999E-4</v>
      </c>
      <c r="AG601" s="190">
        <v>3.7417400000000003E-2</v>
      </c>
      <c r="AI601">
        <f t="shared" si="84"/>
        <v>2486</v>
      </c>
      <c r="AJ601" t="str">
        <f t="shared" si="85"/>
        <v>Rest of Qld</v>
      </c>
    </row>
    <row r="602" spans="28:36" x14ac:dyDescent="0.2">
      <c r="AB602" s="190">
        <v>2487</v>
      </c>
      <c r="AC602" s="190">
        <v>2487</v>
      </c>
      <c r="AD602" s="190" t="s">
        <v>240</v>
      </c>
      <c r="AE602" s="190" t="s">
        <v>197</v>
      </c>
      <c r="AF602" s="190">
        <v>0.99448800000000004</v>
      </c>
      <c r="AG602" s="190">
        <v>99.448800000000006</v>
      </c>
      <c r="AI602">
        <f t="shared" si="84"/>
        <v>2487</v>
      </c>
      <c r="AJ602" t="str">
        <f t="shared" si="85"/>
        <v>Rest of NSW</v>
      </c>
    </row>
    <row r="603" spans="28:36" x14ac:dyDescent="0.2">
      <c r="AB603" s="190">
        <v>2488</v>
      </c>
      <c r="AC603" s="190">
        <v>2488</v>
      </c>
      <c r="AD603" s="190" t="s">
        <v>240</v>
      </c>
      <c r="AE603" s="190" t="s">
        <v>197</v>
      </c>
      <c r="AF603" s="190">
        <v>1</v>
      </c>
      <c r="AG603" s="190">
        <v>100</v>
      </c>
      <c r="AI603">
        <f t="shared" si="84"/>
        <v>2488</v>
      </c>
      <c r="AJ603" t="str">
        <f t="shared" si="85"/>
        <v>Rest of NSW</v>
      </c>
    </row>
    <row r="604" spans="28:36" x14ac:dyDescent="0.2">
      <c r="AB604" s="190">
        <v>2489</v>
      </c>
      <c r="AC604" s="190">
        <v>2489</v>
      </c>
      <c r="AD604" s="190" t="s">
        <v>240</v>
      </c>
      <c r="AE604" s="190" t="s">
        <v>197</v>
      </c>
      <c r="AF604" s="190">
        <v>1</v>
      </c>
      <c r="AG604" s="190">
        <v>100</v>
      </c>
      <c r="AI604">
        <f t="shared" si="84"/>
        <v>2489</v>
      </c>
      <c r="AJ604" t="str">
        <f t="shared" si="85"/>
        <v>Rest of NSW</v>
      </c>
    </row>
    <row r="605" spans="28:36" x14ac:dyDescent="0.2">
      <c r="AB605" s="190">
        <v>2490</v>
      </c>
      <c r="AC605" s="190">
        <v>2490</v>
      </c>
      <c r="AD605" s="190" t="s">
        <v>240</v>
      </c>
      <c r="AE605" s="190" t="s">
        <v>197</v>
      </c>
      <c r="AF605" s="190">
        <v>1</v>
      </c>
      <c r="AG605" s="190">
        <v>100</v>
      </c>
      <c r="AI605">
        <f t="shared" si="84"/>
        <v>2490</v>
      </c>
      <c r="AJ605" t="str">
        <f t="shared" si="85"/>
        <v>Rest of NSW</v>
      </c>
    </row>
    <row r="606" spans="28:36" x14ac:dyDescent="0.2">
      <c r="AB606" s="190">
        <v>2500</v>
      </c>
      <c r="AC606" s="190">
        <v>2500</v>
      </c>
      <c r="AD606" s="190" t="s">
        <v>240</v>
      </c>
      <c r="AE606" s="190" t="s">
        <v>197</v>
      </c>
      <c r="AF606" s="190">
        <v>1</v>
      </c>
      <c r="AG606" s="190">
        <v>100</v>
      </c>
      <c r="AI606">
        <f t="shared" si="84"/>
        <v>2500</v>
      </c>
      <c r="AJ606" t="str">
        <f t="shared" si="85"/>
        <v>Rest of NSW</v>
      </c>
    </row>
    <row r="607" spans="28:36" x14ac:dyDescent="0.2">
      <c r="AB607" s="190">
        <v>2502</v>
      </c>
      <c r="AC607" s="190">
        <v>2502</v>
      </c>
      <c r="AD607" s="190" t="s">
        <v>240</v>
      </c>
      <c r="AE607" s="190" t="s">
        <v>197</v>
      </c>
      <c r="AF607" s="190">
        <v>0.99856500000000004</v>
      </c>
      <c r="AG607" s="190">
        <v>99.856499999999997</v>
      </c>
      <c r="AI607">
        <f t="shared" si="84"/>
        <v>2502</v>
      </c>
      <c r="AJ607" t="str">
        <f t="shared" si="85"/>
        <v>Rest of NSW</v>
      </c>
    </row>
    <row r="608" spans="28:36" x14ac:dyDescent="0.2">
      <c r="AB608" s="190">
        <v>2505</v>
      </c>
      <c r="AC608" s="190">
        <v>2505</v>
      </c>
      <c r="AD608" s="190" t="s">
        <v>240</v>
      </c>
      <c r="AE608" s="190" t="s">
        <v>197</v>
      </c>
      <c r="AF608" s="190">
        <v>0.99988100000000002</v>
      </c>
      <c r="AG608" s="190">
        <v>99.988100000000003</v>
      </c>
      <c r="AI608">
        <f t="shared" si="84"/>
        <v>2505</v>
      </c>
      <c r="AJ608" t="str">
        <f t="shared" si="85"/>
        <v>Rest of NSW</v>
      </c>
    </row>
    <row r="609" spans="28:36" x14ac:dyDescent="0.2">
      <c r="AB609" s="190">
        <v>2506</v>
      </c>
      <c r="AC609" s="190">
        <v>2506</v>
      </c>
      <c r="AD609" s="190" t="s">
        <v>240</v>
      </c>
      <c r="AE609" s="190" t="s">
        <v>197</v>
      </c>
      <c r="AF609" s="190">
        <v>1</v>
      </c>
      <c r="AG609" s="190">
        <v>100</v>
      </c>
      <c r="AI609">
        <f t="shared" si="84"/>
        <v>2506</v>
      </c>
      <c r="AJ609" t="str">
        <f t="shared" si="85"/>
        <v>Rest of NSW</v>
      </c>
    </row>
    <row r="610" spans="28:36" x14ac:dyDescent="0.2">
      <c r="AB610" s="190">
        <v>2508</v>
      </c>
      <c r="AC610" s="190">
        <v>2508</v>
      </c>
      <c r="AD610" s="190" t="s">
        <v>240</v>
      </c>
      <c r="AE610" s="190" t="s">
        <v>197</v>
      </c>
      <c r="AF610" s="190">
        <v>1</v>
      </c>
      <c r="AG610" s="190">
        <v>100</v>
      </c>
      <c r="AI610">
        <f t="shared" si="84"/>
        <v>2508</v>
      </c>
      <c r="AJ610" t="str">
        <f t="shared" si="85"/>
        <v>Rest of NSW</v>
      </c>
    </row>
    <row r="611" spans="28:36" x14ac:dyDescent="0.2">
      <c r="AB611" s="190">
        <v>2515</v>
      </c>
      <c r="AC611" s="190">
        <v>2515</v>
      </c>
      <c r="AD611" s="190" t="s">
        <v>240</v>
      </c>
      <c r="AE611" s="190" t="s">
        <v>197</v>
      </c>
      <c r="AF611" s="190">
        <v>1</v>
      </c>
      <c r="AG611" s="190">
        <v>100</v>
      </c>
      <c r="AI611">
        <f t="shared" si="84"/>
        <v>2515</v>
      </c>
      <c r="AJ611" t="str">
        <f t="shared" si="85"/>
        <v>Rest of NSW</v>
      </c>
    </row>
    <row r="612" spans="28:36" x14ac:dyDescent="0.2">
      <c r="AB612" s="190">
        <v>2516</v>
      </c>
      <c r="AC612" s="190">
        <v>2516</v>
      </c>
      <c r="AD612" s="190" t="s">
        <v>240</v>
      </c>
      <c r="AE612" s="190" t="s">
        <v>197</v>
      </c>
      <c r="AF612" s="190">
        <v>1</v>
      </c>
      <c r="AG612" s="190">
        <v>100</v>
      </c>
      <c r="AI612">
        <f t="shared" si="84"/>
        <v>2516</v>
      </c>
      <c r="AJ612" t="str">
        <f t="shared" si="85"/>
        <v>Rest of NSW</v>
      </c>
    </row>
    <row r="613" spans="28:36" x14ac:dyDescent="0.2">
      <c r="AB613" s="190">
        <v>2517</v>
      </c>
      <c r="AC613" s="190">
        <v>2517</v>
      </c>
      <c r="AD613" s="190" t="s">
        <v>240</v>
      </c>
      <c r="AE613" s="190" t="s">
        <v>197</v>
      </c>
      <c r="AF613" s="190">
        <v>1</v>
      </c>
      <c r="AG613" s="190">
        <v>100</v>
      </c>
      <c r="AI613">
        <f t="shared" si="84"/>
        <v>2517</v>
      </c>
      <c r="AJ613" t="str">
        <f t="shared" si="85"/>
        <v>Rest of NSW</v>
      </c>
    </row>
    <row r="614" spans="28:36" x14ac:dyDescent="0.2">
      <c r="AB614" s="190">
        <v>2518</v>
      </c>
      <c r="AC614" s="190">
        <v>2518</v>
      </c>
      <c r="AD614" s="190" t="s">
        <v>240</v>
      </c>
      <c r="AE614" s="190" t="s">
        <v>197</v>
      </c>
      <c r="AF614" s="190">
        <v>1</v>
      </c>
      <c r="AG614" s="190">
        <v>100</v>
      </c>
      <c r="AI614">
        <f t="shared" si="84"/>
        <v>2518</v>
      </c>
      <c r="AJ614" t="str">
        <f t="shared" si="85"/>
        <v>Rest of NSW</v>
      </c>
    </row>
    <row r="615" spans="28:36" x14ac:dyDescent="0.2">
      <c r="AB615" s="190">
        <v>2519</v>
      </c>
      <c r="AC615" s="190">
        <v>2519</v>
      </c>
      <c r="AD615" s="190" t="s">
        <v>240</v>
      </c>
      <c r="AE615" s="190" t="s">
        <v>197</v>
      </c>
      <c r="AF615" s="190">
        <v>1</v>
      </c>
      <c r="AG615" s="190">
        <v>100</v>
      </c>
      <c r="AI615">
        <f t="shared" si="84"/>
        <v>2519</v>
      </c>
      <c r="AJ615" t="str">
        <f t="shared" si="85"/>
        <v>Rest of NSW</v>
      </c>
    </row>
    <row r="616" spans="28:36" x14ac:dyDescent="0.2">
      <c r="AB616" s="190">
        <v>2522</v>
      </c>
      <c r="AC616" s="190">
        <v>2522</v>
      </c>
      <c r="AD616" s="190" t="s">
        <v>240</v>
      </c>
      <c r="AE616" s="190" t="s">
        <v>197</v>
      </c>
      <c r="AF616" s="190">
        <v>1</v>
      </c>
      <c r="AG616" s="190">
        <v>100</v>
      </c>
      <c r="AI616">
        <f t="shared" si="84"/>
        <v>2522</v>
      </c>
      <c r="AJ616" t="str">
        <f t="shared" si="85"/>
        <v>Rest of NSW</v>
      </c>
    </row>
    <row r="617" spans="28:36" x14ac:dyDescent="0.2">
      <c r="AB617" s="190">
        <v>2525</v>
      </c>
      <c r="AC617" s="190">
        <v>2525</v>
      </c>
      <c r="AD617" s="190" t="s">
        <v>240</v>
      </c>
      <c r="AE617" s="190" t="s">
        <v>197</v>
      </c>
      <c r="AF617" s="190">
        <v>1</v>
      </c>
      <c r="AG617" s="190">
        <v>100</v>
      </c>
      <c r="AI617">
        <f t="shared" si="84"/>
        <v>2525</v>
      </c>
      <c r="AJ617" t="str">
        <f t="shared" si="85"/>
        <v>Rest of NSW</v>
      </c>
    </row>
    <row r="618" spans="28:36" x14ac:dyDescent="0.2">
      <c r="AB618" s="190">
        <v>2526</v>
      </c>
      <c r="AC618" s="190">
        <v>2526</v>
      </c>
      <c r="AD618" s="190" t="s">
        <v>240</v>
      </c>
      <c r="AE618" s="190" t="s">
        <v>197</v>
      </c>
      <c r="AF618" s="190">
        <v>1</v>
      </c>
      <c r="AG618" s="190">
        <v>100</v>
      </c>
      <c r="AI618">
        <f t="shared" si="84"/>
        <v>2526</v>
      </c>
      <c r="AJ618" t="str">
        <f t="shared" si="85"/>
        <v>Rest of NSW</v>
      </c>
    </row>
    <row r="619" spans="28:36" x14ac:dyDescent="0.2">
      <c r="AB619" s="190">
        <v>2527</v>
      </c>
      <c r="AC619" s="190">
        <v>2527</v>
      </c>
      <c r="AD619" s="190" t="s">
        <v>240</v>
      </c>
      <c r="AE619" s="190" t="s">
        <v>197</v>
      </c>
      <c r="AF619" s="190">
        <v>1</v>
      </c>
      <c r="AG619" s="190">
        <v>100</v>
      </c>
      <c r="AI619">
        <f t="shared" si="84"/>
        <v>2527</v>
      </c>
      <c r="AJ619" t="str">
        <f t="shared" si="85"/>
        <v>Rest of NSW</v>
      </c>
    </row>
    <row r="620" spans="28:36" x14ac:dyDescent="0.2">
      <c r="AB620" s="190">
        <v>2528</v>
      </c>
      <c r="AC620" s="190">
        <v>2528</v>
      </c>
      <c r="AD620" s="190" t="s">
        <v>240</v>
      </c>
      <c r="AE620" s="190" t="s">
        <v>197</v>
      </c>
      <c r="AF620" s="190">
        <v>0.99489700000000003</v>
      </c>
      <c r="AG620" s="190">
        <v>99.489800000000002</v>
      </c>
      <c r="AI620">
        <f t="shared" si="84"/>
        <v>2528</v>
      </c>
      <c r="AJ620" t="str">
        <f t="shared" si="85"/>
        <v>Rest of NSW</v>
      </c>
    </row>
    <row r="621" spans="28:36" x14ac:dyDescent="0.2">
      <c r="AB621" s="190">
        <v>2529</v>
      </c>
      <c r="AC621" s="190">
        <v>2529</v>
      </c>
      <c r="AD621" s="190" t="s">
        <v>240</v>
      </c>
      <c r="AE621" s="190" t="s">
        <v>197</v>
      </c>
      <c r="AF621" s="190">
        <v>0.996394</v>
      </c>
      <c r="AG621" s="190">
        <v>99.639399999999995</v>
      </c>
      <c r="AI621">
        <f t="shared" si="84"/>
        <v>2529</v>
      </c>
      <c r="AJ621" t="str">
        <f t="shared" si="85"/>
        <v>Rest of NSW</v>
      </c>
    </row>
    <row r="622" spans="28:36" x14ac:dyDescent="0.2">
      <c r="AB622" s="190">
        <v>2530</v>
      </c>
      <c r="AC622" s="190">
        <v>2530</v>
      </c>
      <c r="AD622" s="190" t="s">
        <v>240</v>
      </c>
      <c r="AE622" s="190" t="s">
        <v>197</v>
      </c>
      <c r="AF622" s="190">
        <v>0.99976699999999996</v>
      </c>
      <c r="AG622" s="190">
        <v>99.976699999999994</v>
      </c>
      <c r="AI622">
        <f t="shared" si="84"/>
        <v>2530</v>
      </c>
      <c r="AJ622" t="str">
        <f t="shared" si="85"/>
        <v>Rest of NSW</v>
      </c>
    </row>
    <row r="623" spans="28:36" x14ac:dyDescent="0.2">
      <c r="AB623" s="190">
        <v>2533</v>
      </c>
      <c r="AC623" s="190">
        <v>2533</v>
      </c>
      <c r="AD623" s="190" t="s">
        <v>240</v>
      </c>
      <c r="AE623" s="190" t="s">
        <v>197</v>
      </c>
      <c r="AF623" s="190">
        <v>0.99940899999999999</v>
      </c>
      <c r="AG623" s="190">
        <v>99.940899999999999</v>
      </c>
      <c r="AI623">
        <f t="shared" si="84"/>
        <v>2533</v>
      </c>
      <c r="AJ623" t="str">
        <f t="shared" si="85"/>
        <v>Rest of NSW</v>
      </c>
    </row>
    <row r="624" spans="28:36" x14ac:dyDescent="0.2">
      <c r="AB624" s="190">
        <v>2534</v>
      </c>
      <c r="AC624" s="190">
        <v>2534</v>
      </c>
      <c r="AD624" s="190" t="s">
        <v>240</v>
      </c>
      <c r="AE624" s="190" t="s">
        <v>197</v>
      </c>
      <c r="AF624" s="190">
        <v>1</v>
      </c>
      <c r="AG624" s="190">
        <v>100</v>
      </c>
      <c r="AI624">
        <f t="shared" si="84"/>
        <v>2534</v>
      </c>
      <c r="AJ624" t="str">
        <f t="shared" si="85"/>
        <v>Rest of NSW</v>
      </c>
    </row>
    <row r="625" spans="28:36" x14ac:dyDescent="0.2">
      <c r="AB625" s="190">
        <v>2535</v>
      </c>
      <c r="AC625" s="190">
        <v>2535</v>
      </c>
      <c r="AD625" s="190" t="s">
        <v>240</v>
      </c>
      <c r="AE625" s="190" t="s">
        <v>197</v>
      </c>
      <c r="AF625" s="190">
        <v>1</v>
      </c>
      <c r="AG625" s="190">
        <v>100</v>
      </c>
      <c r="AI625">
        <f t="shared" si="84"/>
        <v>2535</v>
      </c>
      <c r="AJ625" t="str">
        <f t="shared" si="85"/>
        <v>Rest of NSW</v>
      </c>
    </row>
    <row r="626" spans="28:36" x14ac:dyDescent="0.2">
      <c r="AB626" s="190">
        <v>2536</v>
      </c>
      <c r="AC626" s="190">
        <v>2536</v>
      </c>
      <c r="AD626" s="190" t="s">
        <v>240</v>
      </c>
      <c r="AE626" s="190" t="s">
        <v>197</v>
      </c>
      <c r="AF626" s="190">
        <v>0.99995400000000001</v>
      </c>
      <c r="AG626" s="190">
        <v>99.995400000000004</v>
      </c>
      <c r="AI626">
        <f t="shared" si="84"/>
        <v>2536</v>
      </c>
      <c r="AJ626" t="str">
        <f t="shared" si="85"/>
        <v>Rest of NSW</v>
      </c>
    </row>
    <row r="627" spans="28:36" x14ac:dyDescent="0.2">
      <c r="AB627" s="190">
        <v>2537</v>
      </c>
      <c r="AC627" s="190">
        <v>2537</v>
      </c>
      <c r="AD627" s="190" t="s">
        <v>240</v>
      </c>
      <c r="AE627" s="190" t="s">
        <v>197</v>
      </c>
      <c r="AF627" s="190">
        <v>1</v>
      </c>
      <c r="AG627" s="190">
        <v>100</v>
      </c>
      <c r="AI627">
        <f t="shared" si="84"/>
        <v>2537</v>
      </c>
      <c r="AJ627" t="str">
        <f t="shared" si="85"/>
        <v>Rest of NSW</v>
      </c>
    </row>
    <row r="628" spans="28:36" x14ac:dyDescent="0.2">
      <c r="AB628" s="190">
        <v>2538</v>
      </c>
      <c r="AC628" s="190">
        <v>2538</v>
      </c>
      <c r="AD628" s="190" t="s">
        <v>240</v>
      </c>
      <c r="AE628" s="190" t="s">
        <v>197</v>
      </c>
      <c r="AF628" s="190">
        <v>1</v>
      </c>
      <c r="AG628" s="190">
        <v>100</v>
      </c>
      <c r="AI628">
        <f t="shared" si="84"/>
        <v>2538</v>
      </c>
      <c r="AJ628" t="str">
        <f t="shared" si="85"/>
        <v>Rest of NSW</v>
      </c>
    </row>
    <row r="629" spans="28:36" x14ac:dyDescent="0.2">
      <c r="AB629" s="190">
        <v>2539</v>
      </c>
      <c r="AC629" s="190">
        <v>2539</v>
      </c>
      <c r="AD629" s="190" t="s">
        <v>240</v>
      </c>
      <c r="AE629" s="190" t="s">
        <v>197</v>
      </c>
      <c r="AF629" s="190">
        <v>0.99964799999999998</v>
      </c>
      <c r="AG629" s="190">
        <v>99.964799999999997</v>
      </c>
      <c r="AI629">
        <f t="shared" si="84"/>
        <v>2539</v>
      </c>
      <c r="AJ629" t="str">
        <f t="shared" si="85"/>
        <v>Rest of NSW</v>
      </c>
    </row>
    <row r="630" spans="28:36" x14ac:dyDescent="0.2">
      <c r="AB630" s="190">
        <v>2540</v>
      </c>
      <c r="AC630" s="190">
        <v>2540</v>
      </c>
      <c r="AD630" s="190" t="s">
        <v>240</v>
      </c>
      <c r="AE630" s="190" t="s">
        <v>197</v>
      </c>
      <c r="AF630" s="190">
        <v>0.99099899999999996</v>
      </c>
      <c r="AG630" s="190">
        <v>99.099900000000005</v>
      </c>
      <c r="AI630">
        <f t="shared" si="84"/>
        <v>2540</v>
      </c>
      <c r="AJ630" t="str">
        <f t="shared" si="85"/>
        <v>Rest of NSW</v>
      </c>
    </row>
    <row r="631" spans="28:36" x14ac:dyDescent="0.2">
      <c r="AB631" s="190">
        <v>2540</v>
      </c>
      <c r="AC631" s="190">
        <v>2540</v>
      </c>
      <c r="AD631" s="190" t="s">
        <v>242</v>
      </c>
      <c r="AE631" s="190" t="s">
        <v>202</v>
      </c>
      <c r="AF631" s="190">
        <v>9.0008999999999992E-3</v>
      </c>
      <c r="AG631" s="190">
        <v>0.900088</v>
      </c>
      <c r="AI631">
        <f t="shared" si="84"/>
        <v>2540</v>
      </c>
      <c r="AJ631" t="str">
        <f t="shared" si="85"/>
        <v>Other Territories</v>
      </c>
    </row>
    <row r="632" spans="28:36" x14ac:dyDescent="0.2">
      <c r="AB632" s="190">
        <v>2541</v>
      </c>
      <c r="AC632" s="190">
        <v>2541</v>
      </c>
      <c r="AD632" s="190" t="s">
        <v>240</v>
      </c>
      <c r="AE632" s="190" t="s">
        <v>197</v>
      </c>
      <c r="AF632" s="190">
        <v>1</v>
      </c>
      <c r="AG632" s="190">
        <v>100</v>
      </c>
      <c r="AI632">
        <f t="shared" si="84"/>
        <v>2541</v>
      </c>
      <c r="AJ632" t="str">
        <f t="shared" si="85"/>
        <v>Rest of NSW</v>
      </c>
    </row>
    <row r="633" spans="28:36" x14ac:dyDescent="0.2">
      <c r="AB633" s="190">
        <v>2545</v>
      </c>
      <c r="AC633" s="190">
        <v>2545</v>
      </c>
      <c r="AD633" s="190" t="s">
        <v>240</v>
      </c>
      <c r="AE633" s="190" t="s">
        <v>197</v>
      </c>
      <c r="AF633" s="190">
        <v>0.99999899999999997</v>
      </c>
      <c r="AG633" s="190">
        <v>99.999899999999997</v>
      </c>
      <c r="AI633">
        <f t="shared" si="84"/>
        <v>2545</v>
      </c>
      <c r="AJ633" t="str">
        <f t="shared" si="85"/>
        <v>Rest of NSW</v>
      </c>
    </row>
    <row r="634" spans="28:36" x14ac:dyDescent="0.2">
      <c r="AB634" s="190">
        <v>2546</v>
      </c>
      <c r="AC634" s="190">
        <v>2546</v>
      </c>
      <c r="AD634" s="190" t="s">
        <v>240</v>
      </c>
      <c r="AE634" s="190" t="s">
        <v>197</v>
      </c>
      <c r="AF634" s="190">
        <v>0.99989700000000004</v>
      </c>
      <c r="AG634" s="190">
        <v>99.989699999999999</v>
      </c>
      <c r="AI634">
        <f t="shared" si="84"/>
        <v>2546</v>
      </c>
      <c r="AJ634" t="str">
        <f t="shared" si="85"/>
        <v>Rest of NSW</v>
      </c>
    </row>
    <row r="635" spans="28:36" x14ac:dyDescent="0.2">
      <c r="AB635" s="190">
        <v>2548</v>
      </c>
      <c r="AC635" s="190">
        <v>2548</v>
      </c>
      <c r="AD635" s="190" t="s">
        <v>240</v>
      </c>
      <c r="AE635" s="190" t="s">
        <v>197</v>
      </c>
      <c r="AF635" s="190">
        <v>1</v>
      </c>
      <c r="AG635" s="190">
        <v>100</v>
      </c>
      <c r="AI635">
        <f t="shared" si="84"/>
        <v>2548</v>
      </c>
      <c r="AJ635" t="str">
        <f t="shared" si="85"/>
        <v>Rest of NSW</v>
      </c>
    </row>
    <row r="636" spans="28:36" x14ac:dyDescent="0.2">
      <c r="AB636" s="190">
        <v>2549</v>
      </c>
      <c r="AC636" s="190">
        <v>2549</v>
      </c>
      <c r="AD636" s="190" t="s">
        <v>240</v>
      </c>
      <c r="AE636" s="190" t="s">
        <v>197</v>
      </c>
      <c r="AF636" s="190">
        <v>1</v>
      </c>
      <c r="AG636" s="190">
        <v>100</v>
      </c>
      <c r="AI636">
        <f t="shared" si="84"/>
        <v>2549</v>
      </c>
      <c r="AJ636" t="str">
        <f t="shared" si="85"/>
        <v>Rest of NSW</v>
      </c>
    </row>
    <row r="637" spans="28:36" x14ac:dyDescent="0.2">
      <c r="AB637" s="190">
        <v>2550</v>
      </c>
      <c r="AC637" s="190">
        <v>2550</v>
      </c>
      <c r="AD637" s="190" t="s">
        <v>240</v>
      </c>
      <c r="AE637" s="190" t="s">
        <v>197</v>
      </c>
      <c r="AF637" s="190">
        <v>1</v>
      </c>
      <c r="AG637" s="190">
        <v>100</v>
      </c>
      <c r="AI637">
        <f t="shared" si="84"/>
        <v>2550</v>
      </c>
      <c r="AJ637" t="str">
        <f t="shared" si="85"/>
        <v>Rest of NSW</v>
      </c>
    </row>
    <row r="638" spans="28:36" x14ac:dyDescent="0.2">
      <c r="AB638" s="190">
        <v>2551</v>
      </c>
      <c r="AC638" s="190">
        <v>2551</v>
      </c>
      <c r="AD638" s="190" t="s">
        <v>240</v>
      </c>
      <c r="AE638" s="190" t="s">
        <v>197</v>
      </c>
      <c r="AF638" s="190">
        <v>0.99849100000000002</v>
      </c>
      <c r="AG638" s="190">
        <v>99.849100000000007</v>
      </c>
      <c r="AI638">
        <f t="shared" si="84"/>
        <v>2551</v>
      </c>
      <c r="AJ638" t="str">
        <f t="shared" si="85"/>
        <v>Rest of NSW</v>
      </c>
    </row>
    <row r="639" spans="28:36" x14ac:dyDescent="0.2">
      <c r="AB639" s="190">
        <v>2555</v>
      </c>
      <c r="AC639" s="190">
        <v>2555</v>
      </c>
      <c r="AD639" s="190" t="s">
        <v>239</v>
      </c>
      <c r="AE639" s="190" t="s">
        <v>194</v>
      </c>
      <c r="AF639" s="190">
        <v>1</v>
      </c>
      <c r="AG639" s="190">
        <v>100</v>
      </c>
      <c r="AI639">
        <f t="shared" ref="AI639:AI702" si="86">AB639*1</f>
        <v>2555</v>
      </c>
      <c r="AJ639" t="str">
        <f t="shared" ref="AJ639:AJ702" si="87">AE639</f>
        <v>Greater Sydney</v>
      </c>
    </row>
    <row r="640" spans="28:36" x14ac:dyDescent="0.2">
      <c r="AB640" s="190">
        <v>2556</v>
      </c>
      <c r="AC640" s="190">
        <v>2556</v>
      </c>
      <c r="AD640" s="190" t="s">
        <v>239</v>
      </c>
      <c r="AE640" s="190" t="s">
        <v>194</v>
      </c>
      <c r="AF640" s="190">
        <v>1</v>
      </c>
      <c r="AG640" s="190">
        <v>100</v>
      </c>
      <c r="AI640">
        <f t="shared" si="86"/>
        <v>2556</v>
      </c>
      <c r="AJ640" t="str">
        <f t="shared" si="87"/>
        <v>Greater Sydney</v>
      </c>
    </row>
    <row r="641" spans="28:36" x14ac:dyDescent="0.2">
      <c r="AB641" s="190">
        <v>2557</v>
      </c>
      <c r="AC641" s="190">
        <v>2557</v>
      </c>
      <c r="AD641" s="190" t="s">
        <v>239</v>
      </c>
      <c r="AE641" s="190" t="s">
        <v>194</v>
      </c>
      <c r="AF641" s="190">
        <v>1</v>
      </c>
      <c r="AG641" s="190">
        <v>100</v>
      </c>
      <c r="AI641">
        <f t="shared" si="86"/>
        <v>2557</v>
      </c>
      <c r="AJ641" t="str">
        <f t="shared" si="87"/>
        <v>Greater Sydney</v>
      </c>
    </row>
    <row r="642" spans="28:36" x14ac:dyDescent="0.2">
      <c r="AB642" s="190">
        <v>2558</v>
      </c>
      <c r="AC642" s="190">
        <v>2558</v>
      </c>
      <c r="AD642" s="190" t="s">
        <v>239</v>
      </c>
      <c r="AE642" s="190" t="s">
        <v>194</v>
      </c>
      <c r="AF642" s="190">
        <v>1</v>
      </c>
      <c r="AG642" s="190">
        <v>100</v>
      </c>
      <c r="AI642">
        <f t="shared" si="86"/>
        <v>2558</v>
      </c>
      <c r="AJ642" t="str">
        <f t="shared" si="87"/>
        <v>Greater Sydney</v>
      </c>
    </row>
    <row r="643" spans="28:36" x14ac:dyDescent="0.2">
      <c r="AB643" s="190">
        <v>2559</v>
      </c>
      <c r="AC643" s="190">
        <v>2559</v>
      </c>
      <c r="AD643" s="190" t="s">
        <v>239</v>
      </c>
      <c r="AE643" s="190" t="s">
        <v>194</v>
      </c>
      <c r="AF643" s="190">
        <v>1</v>
      </c>
      <c r="AG643" s="190">
        <v>100</v>
      </c>
      <c r="AI643">
        <f t="shared" si="86"/>
        <v>2559</v>
      </c>
      <c r="AJ643" t="str">
        <f t="shared" si="87"/>
        <v>Greater Sydney</v>
      </c>
    </row>
    <row r="644" spans="28:36" x14ac:dyDescent="0.2">
      <c r="AB644" s="190">
        <v>2560</v>
      </c>
      <c r="AC644" s="190">
        <v>2560</v>
      </c>
      <c r="AD644" s="190" t="s">
        <v>239</v>
      </c>
      <c r="AE644" s="190" t="s">
        <v>194</v>
      </c>
      <c r="AF644" s="190">
        <v>0.999861</v>
      </c>
      <c r="AG644" s="190">
        <v>99.986099999999993</v>
      </c>
      <c r="AI644">
        <f t="shared" si="86"/>
        <v>2560</v>
      </c>
      <c r="AJ644" t="str">
        <f t="shared" si="87"/>
        <v>Greater Sydney</v>
      </c>
    </row>
    <row r="645" spans="28:36" x14ac:dyDescent="0.2">
      <c r="AB645" s="190">
        <v>2560</v>
      </c>
      <c r="AC645" s="190">
        <v>2560</v>
      </c>
      <c r="AD645" s="190" t="s">
        <v>240</v>
      </c>
      <c r="AE645" s="190" t="s">
        <v>197</v>
      </c>
      <c r="AF645" s="190">
        <v>1.3889999999999999E-4</v>
      </c>
      <c r="AG645" s="190">
        <v>1.3886300000000001E-2</v>
      </c>
      <c r="AI645">
        <f t="shared" si="86"/>
        <v>2560</v>
      </c>
      <c r="AJ645" t="str">
        <f t="shared" si="87"/>
        <v>Rest of NSW</v>
      </c>
    </row>
    <row r="646" spans="28:36" x14ac:dyDescent="0.2">
      <c r="AB646" s="190">
        <v>2563</v>
      </c>
      <c r="AC646" s="190">
        <v>2563</v>
      </c>
      <c r="AD646" s="190" t="s">
        <v>239</v>
      </c>
      <c r="AE646" s="190" t="s">
        <v>194</v>
      </c>
      <c r="AF646" s="190">
        <v>1</v>
      </c>
      <c r="AG646" s="190">
        <v>100</v>
      </c>
      <c r="AI646">
        <f t="shared" si="86"/>
        <v>2563</v>
      </c>
      <c r="AJ646" t="str">
        <f t="shared" si="87"/>
        <v>Greater Sydney</v>
      </c>
    </row>
    <row r="647" spans="28:36" x14ac:dyDescent="0.2">
      <c r="AB647" s="190">
        <v>2564</v>
      </c>
      <c r="AC647" s="190">
        <v>2564</v>
      </c>
      <c r="AD647" s="190" t="s">
        <v>239</v>
      </c>
      <c r="AE647" s="190" t="s">
        <v>194</v>
      </c>
      <c r="AF647" s="190">
        <v>1</v>
      </c>
      <c r="AG647" s="190">
        <v>100</v>
      </c>
      <c r="AI647">
        <f t="shared" si="86"/>
        <v>2564</v>
      </c>
      <c r="AJ647" t="str">
        <f t="shared" si="87"/>
        <v>Greater Sydney</v>
      </c>
    </row>
    <row r="648" spans="28:36" x14ac:dyDescent="0.2">
      <c r="AB648" s="190">
        <v>2565</v>
      </c>
      <c r="AC648" s="190">
        <v>2565</v>
      </c>
      <c r="AD648" s="190" t="s">
        <v>239</v>
      </c>
      <c r="AE648" s="190" t="s">
        <v>194</v>
      </c>
      <c r="AF648" s="190">
        <v>1</v>
      </c>
      <c r="AG648" s="190">
        <v>100</v>
      </c>
      <c r="AI648">
        <f t="shared" si="86"/>
        <v>2565</v>
      </c>
      <c r="AJ648" t="str">
        <f t="shared" si="87"/>
        <v>Greater Sydney</v>
      </c>
    </row>
    <row r="649" spans="28:36" x14ac:dyDescent="0.2">
      <c r="AB649" s="190">
        <v>2566</v>
      </c>
      <c r="AC649" s="190">
        <v>2566</v>
      </c>
      <c r="AD649" s="190" t="s">
        <v>239</v>
      </c>
      <c r="AE649" s="190" t="s">
        <v>194</v>
      </c>
      <c r="AF649" s="190">
        <v>1</v>
      </c>
      <c r="AG649" s="190">
        <v>100</v>
      </c>
      <c r="AI649">
        <f t="shared" si="86"/>
        <v>2566</v>
      </c>
      <c r="AJ649" t="str">
        <f t="shared" si="87"/>
        <v>Greater Sydney</v>
      </c>
    </row>
    <row r="650" spans="28:36" x14ac:dyDescent="0.2">
      <c r="AB650" s="190">
        <v>2567</v>
      </c>
      <c r="AC650" s="190">
        <v>2567</v>
      </c>
      <c r="AD650" s="190" t="s">
        <v>239</v>
      </c>
      <c r="AE650" s="190" t="s">
        <v>194</v>
      </c>
      <c r="AF650" s="190">
        <v>1</v>
      </c>
      <c r="AG650" s="190">
        <v>100</v>
      </c>
      <c r="AI650">
        <f t="shared" si="86"/>
        <v>2567</v>
      </c>
      <c r="AJ650" t="str">
        <f t="shared" si="87"/>
        <v>Greater Sydney</v>
      </c>
    </row>
    <row r="651" spans="28:36" x14ac:dyDescent="0.2">
      <c r="AB651" s="190">
        <v>2568</v>
      </c>
      <c r="AC651" s="190">
        <v>2568</v>
      </c>
      <c r="AD651" s="190" t="s">
        <v>239</v>
      </c>
      <c r="AE651" s="190" t="s">
        <v>194</v>
      </c>
      <c r="AF651" s="190">
        <v>1</v>
      </c>
      <c r="AG651" s="190">
        <v>100</v>
      </c>
      <c r="AI651">
        <f t="shared" si="86"/>
        <v>2568</v>
      </c>
      <c r="AJ651" t="str">
        <f t="shared" si="87"/>
        <v>Greater Sydney</v>
      </c>
    </row>
    <row r="652" spans="28:36" x14ac:dyDescent="0.2">
      <c r="AB652" s="190">
        <v>2569</v>
      </c>
      <c r="AC652" s="190">
        <v>2569</v>
      </c>
      <c r="AD652" s="190" t="s">
        <v>239</v>
      </c>
      <c r="AE652" s="190" t="s">
        <v>194</v>
      </c>
      <c r="AF652" s="190">
        <v>1</v>
      </c>
      <c r="AG652" s="190">
        <v>100</v>
      </c>
      <c r="AI652">
        <f t="shared" si="86"/>
        <v>2569</v>
      </c>
      <c r="AJ652" t="str">
        <f t="shared" si="87"/>
        <v>Greater Sydney</v>
      </c>
    </row>
    <row r="653" spans="28:36" x14ac:dyDescent="0.2">
      <c r="AB653" s="190">
        <v>2570</v>
      </c>
      <c r="AC653" s="190">
        <v>2570</v>
      </c>
      <c r="AD653" s="190" t="s">
        <v>239</v>
      </c>
      <c r="AE653" s="190" t="s">
        <v>194</v>
      </c>
      <c r="AF653" s="190">
        <v>1</v>
      </c>
      <c r="AG653" s="190">
        <v>100</v>
      </c>
      <c r="AI653">
        <f t="shared" si="86"/>
        <v>2570</v>
      </c>
      <c r="AJ653" t="str">
        <f t="shared" si="87"/>
        <v>Greater Sydney</v>
      </c>
    </row>
    <row r="654" spans="28:36" x14ac:dyDescent="0.2">
      <c r="AB654" s="190">
        <v>2571</v>
      </c>
      <c r="AC654" s="190">
        <v>2571</v>
      </c>
      <c r="AD654" s="190" t="s">
        <v>239</v>
      </c>
      <c r="AE654" s="190" t="s">
        <v>194</v>
      </c>
      <c r="AF654" s="190">
        <v>0.96604599999999996</v>
      </c>
      <c r="AG654" s="190">
        <v>96.604600000000005</v>
      </c>
      <c r="AI654">
        <f t="shared" si="86"/>
        <v>2571</v>
      </c>
      <c r="AJ654" t="str">
        <f t="shared" si="87"/>
        <v>Greater Sydney</v>
      </c>
    </row>
    <row r="655" spans="28:36" x14ac:dyDescent="0.2">
      <c r="AB655" s="190">
        <v>2571</v>
      </c>
      <c r="AC655" s="190">
        <v>2571</v>
      </c>
      <c r="AD655" s="190" t="s">
        <v>240</v>
      </c>
      <c r="AE655" s="190" t="s">
        <v>197</v>
      </c>
      <c r="AF655" s="190">
        <v>3.39543E-2</v>
      </c>
      <c r="AG655" s="190">
        <v>3.3954300000000002</v>
      </c>
      <c r="AI655">
        <f t="shared" si="86"/>
        <v>2571</v>
      </c>
      <c r="AJ655" t="str">
        <f t="shared" si="87"/>
        <v>Rest of NSW</v>
      </c>
    </row>
    <row r="656" spans="28:36" x14ac:dyDescent="0.2">
      <c r="AB656" s="190">
        <v>2572</v>
      </c>
      <c r="AC656" s="190">
        <v>2572</v>
      </c>
      <c r="AD656" s="190" t="s">
        <v>239</v>
      </c>
      <c r="AE656" s="190" t="s">
        <v>194</v>
      </c>
      <c r="AF656" s="190">
        <v>1</v>
      </c>
      <c r="AG656" s="190">
        <v>100</v>
      </c>
      <c r="AI656">
        <f t="shared" si="86"/>
        <v>2572</v>
      </c>
      <c r="AJ656" t="str">
        <f t="shared" si="87"/>
        <v>Greater Sydney</v>
      </c>
    </row>
    <row r="657" spans="28:36" x14ac:dyDescent="0.2">
      <c r="AB657" s="190">
        <v>2573</v>
      </c>
      <c r="AC657" s="190">
        <v>2573</v>
      </c>
      <c r="AD657" s="190" t="s">
        <v>239</v>
      </c>
      <c r="AE657" s="190" t="s">
        <v>194</v>
      </c>
      <c r="AF657" s="190">
        <v>1</v>
      </c>
      <c r="AG657" s="190">
        <v>100</v>
      </c>
      <c r="AI657">
        <f t="shared" si="86"/>
        <v>2573</v>
      </c>
      <c r="AJ657" t="str">
        <f t="shared" si="87"/>
        <v>Greater Sydney</v>
      </c>
    </row>
    <row r="658" spans="28:36" x14ac:dyDescent="0.2">
      <c r="AB658" s="190">
        <v>2574</v>
      </c>
      <c r="AC658" s="190">
        <v>2574</v>
      </c>
      <c r="AD658" s="190" t="s">
        <v>239</v>
      </c>
      <c r="AE658" s="190" t="s">
        <v>194</v>
      </c>
      <c r="AF658" s="190">
        <v>0.99846999999999997</v>
      </c>
      <c r="AG658" s="190">
        <v>99.846900000000005</v>
      </c>
      <c r="AI658">
        <f t="shared" si="86"/>
        <v>2574</v>
      </c>
      <c r="AJ658" t="str">
        <f t="shared" si="87"/>
        <v>Greater Sydney</v>
      </c>
    </row>
    <row r="659" spans="28:36" x14ac:dyDescent="0.2">
      <c r="AB659" s="190">
        <v>2574</v>
      </c>
      <c r="AC659" s="190">
        <v>2574</v>
      </c>
      <c r="AD659" s="190" t="s">
        <v>240</v>
      </c>
      <c r="AE659" s="190" t="s">
        <v>197</v>
      </c>
      <c r="AF659" s="190">
        <v>1.5305E-3</v>
      </c>
      <c r="AG659" s="190">
        <v>0.15305099999999999</v>
      </c>
      <c r="AI659">
        <f t="shared" si="86"/>
        <v>2574</v>
      </c>
      <c r="AJ659" t="str">
        <f t="shared" si="87"/>
        <v>Rest of NSW</v>
      </c>
    </row>
    <row r="660" spans="28:36" x14ac:dyDescent="0.2">
      <c r="AB660" s="190">
        <v>2575</v>
      </c>
      <c r="AC660" s="190">
        <v>2575</v>
      </c>
      <c r="AD660" s="190" t="s">
        <v>240</v>
      </c>
      <c r="AE660" s="190" t="s">
        <v>197</v>
      </c>
      <c r="AF660" s="190">
        <v>1</v>
      </c>
      <c r="AG660" s="190">
        <v>100</v>
      </c>
      <c r="AI660">
        <f t="shared" si="86"/>
        <v>2575</v>
      </c>
      <c r="AJ660" t="str">
        <f t="shared" si="87"/>
        <v>Rest of NSW</v>
      </c>
    </row>
    <row r="661" spans="28:36" x14ac:dyDescent="0.2">
      <c r="AB661" s="190">
        <v>2576</v>
      </c>
      <c r="AC661" s="190">
        <v>2576</v>
      </c>
      <c r="AD661" s="190" t="s">
        <v>240</v>
      </c>
      <c r="AE661" s="190" t="s">
        <v>197</v>
      </c>
      <c r="AF661" s="190">
        <v>1</v>
      </c>
      <c r="AG661" s="190">
        <v>100</v>
      </c>
      <c r="AI661">
        <f t="shared" si="86"/>
        <v>2576</v>
      </c>
      <c r="AJ661" t="str">
        <f t="shared" si="87"/>
        <v>Rest of NSW</v>
      </c>
    </row>
    <row r="662" spans="28:36" x14ac:dyDescent="0.2">
      <c r="AB662" s="190">
        <v>2577</v>
      </c>
      <c r="AC662" s="190">
        <v>2577</v>
      </c>
      <c r="AD662" s="190" t="s">
        <v>240</v>
      </c>
      <c r="AE662" s="190" t="s">
        <v>197</v>
      </c>
      <c r="AF662" s="190">
        <v>1</v>
      </c>
      <c r="AG662" s="190">
        <v>100</v>
      </c>
      <c r="AI662">
        <f t="shared" si="86"/>
        <v>2577</v>
      </c>
      <c r="AJ662" t="str">
        <f t="shared" si="87"/>
        <v>Rest of NSW</v>
      </c>
    </row>
    <row r="663" spans="28:36" x14ac:dyDescent="0.2">
      <c r="AB663" s="190">
        <v>2578</v>
      </c>
      <c r="AC663" s="190">
        <v>2578</v>
      </c>
      <c r="AD663" s="190" t="s">
        <v>240</v>
      </c>
      <c r="AE663" s="190" t="s">
        <v>197</v>
      </c>
      <c r="AF663" s="190">
        <v>1</v>
      </c>
      <c r="AG663" s="190">
        <v>100</v>
      </c>
      <c r="AI663">
        <f t="shared" si="86"/>
        <v>2578</v>
      </c>
      <c r="AJ663" t="str">
        <f t="shared" si="87"/>
        <v>Rest of NSW</v>
      </c>
    </row>
    <row r="664" spans="28:36" x14ac:dyDescent="0.2">
      <c r="AB664" s="190">
        <v>2579</v>
      </c>
      <c r="AC664" s="190">
        <v>2579</v>
      </c>
      <c r="AD664" s="190" t="s">
        <v>240</v>
      </c>
      <c r="AE664" s="190" t="s">
        <v>197</v>
      </c>
      <c r="AF664" s="190">
        <v>1</v>
      </c>
      <c r="AG664" s="190">
        <v>100</v>
      </c>
      <c r="AI664">
        <f t="shared" si="86"/>
        <v>2579</v>
      </c>
      <c r="AJ664" t="str">
        <f t="shared" si="87"/>
        <v>Rest of NSW</v>
      </c>
    </row>
    <row r="665" spans="28:36" x14ac:dyDescent="0.2">
      <c r="AB665" s="190">
        <v>2580</v>
      </c>
      <c r="AC665" s="190">
        <v>2580</v>
      </c>
      <c r="AD665" s="190" t="s">
        <v>240</v>
      </c>
      <c r="AE665" s="190" t="s">
        <v>197</v>
      </c>
      <c r="AF665" s="190">
        <v>1</v>
      </c>
      <c r="AG665" s="190">
        <v>100</v>
      </c>
      <c r="AI665">
        <f t="shared" si="86"/>
        <v>2580</v>
      </c>
      <c r="AJ665" t="str">
        <f t="shared" si="87"/>
        <v>Rest of NSW</v>
      </c>
    </row>
    <row r="666" spans="28:36" x14ac:dyDescent="0.2">
      <c r="AB666" s="190">
        <v>2581</v>
      </c>
      <c r="AC666" s="190">
        <v>2581</v>
      </c>
      <c r="AD666" s="190" t="s">
        <v>240</v>
      </c>
      <c r="AE666" s="190" t="s">
        <v>197</v>
      </c>
      <c r="AF666" s="190">
        <v>1</v>
      </c>
      <c r="AG666" s="190">
        <v>100</v>
      </c>
      <c r="AI666">
        <f t="shared" si="86"/>
        <v>2581</v>
      </c>
      <c r="AJ666" t="str">
        <f t="shared" si="87"/>
        <v>Rest of NSW</v>
      </c>
    </row>
    <row r="667" spans="28:36" x14ac:dyDescent="0.2">
      <c r="AB667" s="190">
        <v>2582</v>
      </c>
      <c r="AC667" s="190">
        <v>2582</v>
      </c>
      <c r="AD667" s="190" t="s">
        <v>240</v>
      </c>
      <c r="AE667" s="190" t="s">
        <v>197</v>
      </c>
      <c r="AF667" s="190">
        <v>1</v>
      </c>
      <c r="AG667" s="190">
        <v>100</v>
      </c>
      <c r="AI667">
        <f t="shared" si="86"/>
        <v>2582</v>
      </c>
      <c r="AJ667" t="str">
        <f t="shared" si="87"/>
        <v>Rest of NSW</v>
      </c>
    </row>
    <row r="668" spans="28:36" x14ac:dyDescent="0.2">
      <c r="AB668" s="190">
        <v>2583</v>
      </c>
      <c r="AC668" s="190">
        <v>2583</v>
      </c>
      <c r="AD668" s="190" t="s">
        <v>240</v>
      </c>
      <c r="AE668" s="190" t="s">
        <v>197</v>
      </c>
      <c r="AF668" s="190">
        <v>1</v>
      </c>
      <c r="AG668" s="190">
        <v>100</v>
      </c>
      <c r="AI668">
        <f t="shared" si="86"/>
        <v>2583</v>
      </c>
      <c r="AJ668" t="str">
        <f t="shared" si="87"/>
        <v>Rest of NSW</v>
      </c>
    </row>
    <row r="669" spans="28:36" x14ac:dyDescent="0.2">
      <c r="AB669" s="190">
        <v>2584</v>
      </c>
      <c r="AC669" s="190">
        <v>2584</v>
      </c>
      <c r="AD669" s="190" t="s">
        <v>240</v>
      </c>
      <c r="AE669" s="190" t="s">
        <v>197</v>
      </c>
      <c r="AF669" s="190">
        <v>1</v>
      </c>
      <c r="AG669" s="190">
        <v>100</v>
      </c>
      <c r="AI669">
        <f t="shared" si="86"/>
        <v>2584</v>
      </c>
      <c r="AJ669" t="str">
        <f t="shared" si="87"/>
        <v>Rest of NSW</v>
      </c>
    </row>
    <row r="670" spans="28:36" x14ac:dyDescent="0.2">
      <c r="AB670" s="190">
        <v>2585</v>
      </c>
      <c r="AC670" s="190">
        <v>2585</v>
      </c>
      <c r="AD670" s="190" t="s">
        <v>240</v>
      </c>
      <c r="AE670" s="190" t="s">
        <v>197</v>
      </c>
      <c r="AF670" s="190">
        <v>1</v>
      </c>
      <c r="AG670" s="190">
        <v>100</v>
      </c>
      <c r="AI670">
        <f t="shared" si="86"/>
        <v>2585</v>
      </c>
      <c r="AJ670" t="str">
        <f t="shared" si="87"/>
        <v>Rest of NSW</v>
      </c>
    </row>
    <row r="671" spans="28:36" x14ac:dyDescent="0.2">
      <c r="AB671" s="190">
        <v>2586</v>
      </c>
      <c r="AC671" s="190">
        <v>2586</v>
      </c>
      <c r="AD671" s="190" t="s">
        <v>240</v>
      </c>
      <c r="AE671" s="190" t="s">
        <v>197</v>
      </c>
      <c r="AF671" s="190">
        <v>1</v>
      </c>
      <c r="AG671" s="190">
        <v>100</v>
      </c>
      <c r="AI671">
        <f t="shared" si="86"/>
        <v>2586</v>
      </c>
      <c r="AJ671" t="str">
        <f t="shared" si="87"/>
        <v>Rest of NSW</v>
      </c>
    </row>
    <row r="672" spans="28:36" x14ac:dyDescent="0.2">
      <c r="AB672" s="190">
        <v>2587</v>
      </c>
      <c r="AC672" s="190">
        <v>2587</v>
      </c>
      <c r="AD672" s="190" t="s">
        <v>240</v>
      </c>
      <c r="AE672" s="190" t="s">
        <v>197</v>
      </c>
      <c r="AF672" s="190">
        <v>1</v>
      </c>
      <c r="AG672" s="190">
        <v>100</v>
      </c>
      <c r="AI672">
        <f t="shared" si="86"/>
        <v>2587</v>
      </c>
      <c r="AJ672" t="str">
        <f t="shared" si="87"/>
        <v>Rest of NSW</v>
      </c>
    </row>
    <row r="673" spans="28:36" x14ac:dyDescent="0.2">
      <c r="AB673" s="190">
        <v>2588</v>
      </c>
      <c r="AC673" s="190">
        <v>2588</v>
      </c>
      <c r="AD673" s="190" t="s">
        <v>240</v>
      </c>
      <c r="AE673" s="190" t="s">
        <v>197</v>
      </c>
      <c r="AF673" s="190">
        <v>1</v>
      </c>
      <c r="AG673" s="190">
        <v>100</v>
      </c>
      <c r="AI673">
        <f t="shared" si="86"/>
        <v>2588</v>
      </c>
      <c r="AJ673" t="str">
        <f t="shared" si="87"/>
        <v>Rest of NSW</v>
      </c>
    </row>
    <row r="674" spans="28:36" x14ac:dyDescent="0.2">
      <c r="AB674" s="190">
        <v>2590</v>
      </c>
      <c r="AC674" s="190">
        <v>2590</v>
      </c>
      <c r="AD674" s="190" t="s">
        <v>240</v>
      </c>
      <c r="AE674" s="190" t="s">
        <v>197</v>
      </c>
      <c r="AF674" s="190">
        <v>1</v>
      </c>
      <c r="AG674" s="190">
        <v>100</v>
      </c>
      <c r="AI674">
        <f t="shared" si="86"/>
        <v>2590</v>
      </c>
      <c r="AJ674" t="str">
        <f t="shared" si="87"/>
        <v>Rest of NSW</v>
      </c>
    </row>
    <row r="675" spans="28:36" x14ac:dyDescent="0.2">
      <c r="AB675" s="190">
        <v>2594</v>
      </c>
      <c r="AC675" s="190">
        <v>2594</v>
      </c>
      <c r="AD675" s="190" t="s">
        <v>240</v>
      </c>
      <c r="AE675" s="190" t="s">
        <v>197</v>
      </c>
      <c r="AF675" s="190">
        <v>1</v>
      </c>
      <c r="AG675" s="190">
        <v>100</v>
      </c>
      <c r="AI675">
        <f t="shared" si="86"/>
        <v>2594</v>
      </c>
      <c r="AJ675" t="str">
        <f t="shared" si="87"/>
        <v>Rest of NSW</v>
      </c>
    </row>
    <row r="676" spans="28:36" x14ac:dyDescent="0.2">
      <c r="AB676" s="190">
        <v>2600</v>
      </c>
      <c r="AC676" s="190">
        <v>2600</v>
      </c>
      <c r="AD676" s="190" t="s">
        <v>243</v>
      </c>
      <c r="AE676" s="190" t="s">
        <v>204</v>
      </c>
      <c r="AF676" s="190">
        <v>1</v>
      </c>
      <c r="AG676" s="190">
        <v>100</v>
      </c>
      <c r="AI676">
        <f t="shared" si="86"/>
        <v>2600</v>
      </c>
      <c r="AJ676" t="str">
        <f t="shared" si="87"/>
        <v>Australian Capital Territory</v>
      </c>
    </row>
    <row r="677" spans="28:36" x14ac:dyDescent="0.2">
      <c r="AB677" s="190">
        <v>2601</v>
      </c>
      <c r="AC677" s="190">
        <v>2601</v>
      </c>
      <c r="AD677" s="190" t="s">
        <v>243</v>
      </c>
      <c r="AE677" s="190" t="s">
        <v>204</v>
      </c>
      <c r="AF677" s="190">
        <v>1</v>
      </c>
      <c r="AG677" s="190">
        <v>100</v>
      </c>
      <c r="AI677">
        <f t="shared" si="86"/>
        <v>2601</v>
      </c>
      <c r="AJ677" t="str">
        <f t="shared" si="87"/>
        <v>Australian Capital Territory</v>
      </c>
    </row>
    <row r="678" spans="28:36" x14ac:dyDescent="0.2">
      <c r="AB678" s="190">
        <v>2602</v>
      </c>
      <c r="AC678" s="190">
        <v>2602</v>
      </c>
      <c r="AD678" s="190" t="s">
        <v>243</v>
      </c>
      <c r="AE678" s="190" t="s">
        <v>204</v>
      </c>
      <c r="AF678" s="190">
        <v>1</v>
      </c>
      <c r="AG678" s="190">
        <v>100</v>
      </c>
      <c r="AI678">
        <f t="shared" si="86"/>
        <v>2602</v>
      </c>
      <c r="AJ678" t="str">
        <f t="shared" si="87"/>
        <v>Australian Capital Territory</v>
      </c>
    </row>
    <row r="679" spans="28:36" x14ac:dyDescent="0.2">
      <c r="AB679" s="190">
        <v>2603</v>
      </c>
      <c r="AC679" s="190">
        <v>2603</v>
      </c>
      <c r="AD679" s="190" t="s">
        <v>243</v>
      </c>
      <c r="AE679" s="190" t="s">
        <v>204</v>
      </c>
      <c r="AF679" s="190">
        <v>1</v>
      </c>
      <c r="AG679" s="190">
        <v>100</v>
      </c>
      <c r="AI679">
        <f t="shared" si="86"/>
        <v>2603</v>
      </c>
      <c r="AJ679" t="str">
        <f t="shared" si="87"/>
        <v>Australian Capital Territory</v>
      </c>
    </row>
    <row r="680" spans="28:36" x14ac:dyDescent="0.2">
      <c r="AB680" s="190">
        <v>2604</v>
      </c>
      <c r="AC680" s="190">
        <v>2604</v>
      </c>
      <c r="AD680" s="190" t="s">
        <v>243</v>
      </c>
      <c r="AE680" s="190" t="s">
        <v>204</v>
      </c>
      <c r="AF680" s="190">
        <v>1</v>
      </c>
      <c r="AG680" s="190">
        <v>100</v>
      </c>
      <c r="AI680">
        <f t="shared" si="86"/>
        <v>2604</v>
      </c>
      <c r="AJ680" t="str">
        <f t="shared" si="87"/>
        <v>Australian Capital Territory</v>
      </c>
    </row>
    <row r="681" spans="28:36" x14ac:dyDescent="0.2">
      <c r="AB681" s="190">
        <v>2605</v>
      </c>
      <c r="AC681" s="190">
        <v>2605</v>
      </c>
      <c r="AD681" s="190" t="s">
        <v>243</v>
      </c>
      <c r="AE681" s="190" t="s">
        <v>204</v>
      </c>
      <c r="AF681" s="190">
        <v>1</v>
      </c>
      <c r="AG681" s="190">
        <v>100</v>
      </c>
      <c r="AI681">
        <f t="shared" si="86"/>
        <v>2605</v>
      </c>
      <c r="AJ681" t="str">
        <f t="shared" si="87"/>
        <v>Australian Capital Territory</v>
      </c>
    </row>
    <row r="682" spans="28:36" x14ac:dyDescent="0.2">
      <c r="AB682" s="190">
        <v>2606</v>
      </c>
      <c r="AC682" s="190">
        <v>2606</v>
      </c>
      <c r="AD682" s="190" t="s">
        <v>243</v>
      </c>
      <c r="AE682" s="190" t="s">
        <v>204</v>
      </c>
      <c r="AF682" s="190">
        <v>1</v>
      </c>
      <c r="AG682" s="190">
        <v>100</v>
      </c>
      <c r="AI682">
        <f t="shared" si="86"/>
        <v>2606</v>
      </c>
      <c r="AJ682" t="str">
        <f t="shared" si="87"/>
        <v>Australian Capital Territory</v>
      </c>
    </row>
    <row r="683" spans="28:36" x14ac:dyDescent="0.2">
      <c r="AB683" s="190">
        <v>2607</v>
      </c>
      <c r="AC683" s="190">
        <v>2607</v>
      </c>
      <c r="AD683" s="190" t="s">
        <v>243</v>
      </c>
      <c r="AE683" s="190" t="s">
        <v>204</v>
      </c>
      <c r="AF683" s="190">
        <v>1</v>
      </c>
      <c r="AG683" s="190">
        <v>100</v>
      </c>
      <c r="AI683">
        <f t="shared" si="86"/>
        <v>2607</v>
      </c>
      <c r="AJ683" t="str">
        <f t="shared" si="87"/>
        <v>Australian Capital Territory</v>
      </c>
    </row>
    <row r="684" spans="28:36" x14ac:dyDescent="0.2">
      <c r="AB684" s="190">
        <v>2609</v>
      </c>
      <c r="AC684" s="190">
        <v>2609</v>
      </c>
      <c r="AD684" s="190" t="s">
        <v>243</v>
      </c>
      <c r="AE684" s="190" t="s">
        <v>204</v>
      </c>
      <c r="AF684" s="190">
        <v>1</v>
      </c>
      <c r="AG684" s="190">
        <v>100</v>
      </c>
      <c r="AI684">
        <f t="shared" si="86"/>
        <v>2609</v>
      </c>
      <c r="AJ684" t="str">
        <f t="shared" si="87"/>
        <v>Australian Capital Territory</v>
      </c>
    </row>
    <row r="685" spans="28:36" x14ac:dyDescent="0.2">
      <c r="AB685" s="190">
        <v>2611</v>
      </c>
      <c r="AC685" s="190">
        <v>2611</v>
      </c>
      <c r="AD685" s="190" t="s">
        <v>240</v>
      </c>
      <c r="AE685" s="190" t="s">
        <v>197</v>
      </c>
      <c r="AF685" s="190">
        <v>2.6296000000000002E-3</v>
      </c>
      <c r="AG685" s="190">
        <v>0.262959</v>
      </c>
      <c r="AI685">
        <f t="shared" si="86"/>
        <v>2611</v>
      </c>
      <c r="AJ685" t="str">
        <f t="shared" si="87"/>
        <v>Rest of NSW</v>
      </c>
    </row>
    <row r="686" spans="28:36" x14ac:dyDescent="0.2">
      <c r="AB686" s="190">
        <v>2611</v>
      </c>
      <c r="AC686" s="190">
        <v>2611</v>
      </c>
      <c r="AD686" s="190" t="s">
        <v>243</v>
      </c>
      <c r="AE686" s="190" t="s">
        <v>204</v>
      </c>
      <c r="AF686" s="190">
        <v>0.99736999999999998</v>
      </c>
      <c r="AG686" s="190">
        <v>99.736999999999995</v>
      </c>
      <c r="AI686">
        <f t="shared" si="86"/>
        <v>2611</v>
      </c>
      <c r="AJ686" t="str">
        <f t="shared" si="87"/>
        <v>Australian Capital Territory</v>
      </c>
    </row>
    <row r="687" spans="28:36" x14ac:dyDescent="0.2">
      <c r="AB687" s="190">
        <v>2612</v>
      </c>
      <c r="AC687" s="190">
        <v>2612</v>
      </c>
      <c r="AD687" s="190" t="s">
        <v>243</v>
      </c>
      <c r="AE687" s="190" t="s">
        <v>204</v>
      </c>
      <c r="AF687" s="190">
        <v>1</v>
      </c>
      <c r="AG687" s="190">
        <v>100</v>
      </c>
      <c r="AI687">
        <f t="shared" si="86"/>
        <v>2612</v>
      </c>
      <c r="AJ687" t="str">
        <f t="shared" si="87"/>
        <v>Australian Capital Territory</v>
      </c>
    </row>
    <row r="688" spans="28:36" x14ac:dyDescent="0.2">
      <c r="AB688" s="190">
        <v>2614</v>
      </c>
      <c r="AC688" s="190">
        <v>2614</v>
      </c>
      <c r="AD688" s="190" t="s">
        <v>243</v>
      </c>
      <c r="AE688" s="190" t="s">
        <v>204</v>
      </c>
      <c r="AF688" s="190">
        <v>1</v>
      </c>
      <c r="AG688" s="190">
        <v>100</v>
      </c>
      <c r="AI688">
        <f t="shared" si="86"/>
        <v>2614</v>
      </c>
      <c r="AJ688" t="str">
        <f t="shared" si="87"/>
        <v>Australian Capital Territory</v>
      </c>
    </row>
    <row r="689" spans="28:36" x14ac:dyDescent="0.2">
      <c r="AB689" s="190">
        <v>2615</v>
      </c>
      <c r="AC689" s="190">
        <v>2615</v>
      </c>
      <c r="AD689" s="190" t="s">
        <v>243</v>
      </c>
      <c r="AE689" s="190" t="s">
        <v>204</v>
      </c>
      <c r="AF689" s="190">
        <v>0.99995000000000001</v>
      </c>
      <c r="AG689" s="190">
        <v>99.995000000000005</v>
      </c>
      <c r="AI689">
        <f t="shared" si="86"/>
        <v>2615</v>
      </c>
      <c r="AJ689" t="str">
        <f t="shared" si="87"/>
        <v>Australian Capital Territory</v>
      </c>
    </row>
    <row r="690" spans="28:36" x14ac:dyDescent="0.2">
      <c r="AB690" s="190">
        <v>2617</v>
      </c>
      <c r="AC690" s="190">
        <v>2617</v>
      </c>
      <c r="AD690" s="190" t="s">
        <v>243</v>
      </c>
      <c r="AE690" s="190" t="s">
        <v>204</v>
      </c>
      <c r="AF690" s="190">
        <v>1</v>
      </c>
      <c r="AG690" s="190">
        <v>100</v>
      </c>
      <c r="AI690">
        <f t="shared" si="86"/>
        <v>2617</v>
      </c>
      <c r="AJ690" t="str">
        <f t="shared" si="87"/>
        <v>Australian Capital Territory</v>
      </c>
    </row>
    <row r="691" spans="28:36" x14ac:dyDescent="0.2">
      <c r="AB691" s="190">
        <v>2618</v>
      </c>
      <c r="AC691" s="190">
        <v>2618</v>
      </c>
      <c r="AD691" s="190" t="s">
        <v>240</v>
      </c>
      <c r="AE691" s="190" t="s">
        <v>197</v>
      </c>
      <c r="AF691" s="190">
        <v>0.75794399999999995</v>
      </c>
      <c r="AG691" s="190">
        <v>75.794399999999996</v>
      </c>
      <c r="AI691">
        <f t="shared" si="86"/>
        <v>2618</v>
      </c>
      <c r="AJ691" t="str">
        <f t="shared" si="87"/>
        <v>Rest of NSW</v>
      </c>
    </row>
    <row r="692" spans="28:36" x14ac:dyDescent="0.2">
      <c r="AB692" s="190">
        <v>2618</v>
      </c>
      <c r="AC692" s="190">
        <v>2618</v>
      </c>
      <c r="AD692" s="190" t="s">
        <v>243</v>
      </c>
      <c r="AE692" s="190" t="s">
        <v>204</v>
      </c>
      <c r="AF692" s="190">
        <v>0.24205599999999999</v>
      </c>
      <c r="AG692" s="190">
        <v>24.2056</v>
      </c>
      <c r="AI692">
        <f t="shared" si="86"/>
        <v>2618</v>
      </c>
      <c r="AJ692" t="str">
        <f t="shared" si="87"/>
        <v>Australian Capital Territory</v>
      </c>
    </row>
    <row r="693" spans="28:36" x14ac:dyDescent="0.2">
      <c r="AB693" s="190">
        <v>2619</v>
      </c>
      <c r="AC693" s="190">
        <v>2619</v>
      </c>
      <c r="AD693" s="190" t="s">
        <v>240</v>
      </c>
      <c r="AE693" s="190" t="s">
        <v>197</v>
      </c>
      <c r="AF693" s="190">
        <v>1</v>
      </c>
      <c r="AG693" s="190">
        <v>100</v>
      </c>
      <c r="AI693">
        <f t="shared" si="86"/>
        <v>2619</v>
      </c>
      <c r="AJ693" t="str">
        <f t="shared" si="87"/>
        <v>Rest of NSW</v>
      </c>
    </row>
    <row r="694" spans="28:36" x14ac:dyDescent="0.2">
      <c r="AB694" s="190">
        <v>2620</v>
      </c>
      <c r="AC694" s="190">
        <v>2620</v>
      </c>
      <c r="AD694" s="190" t="s">
        <v>240</v>
      </c>
      <c r="AE694" s="190" t="s">
        <v>197</v>
      </c>
      <c r="AF694" s="190">
        <v>0.97486600000000001</v>
      </c>
      <c r="AG694" s="190">
        <v>97.486599999999996</v>
      </c>
      <c r="AI694">
        <f t="shared" si="86"/>
        <v>2620</v>
      </c>
      <c r="AJ694" t="str">
        <f t="shared" si="87"/>
        <v>Rest of NSW</v>
      </c>
    </row>
    <row r="695" spans="28:36" x14ac:dyDescent="0.2">
      <c r="AB695" s="190">
        <v>2620</v>
      </c>
      <c r="AC695" s="190">
        <v>2620</v>
      </c>
      <c r="AD695" s="190" t="s">
        <v>243</v>
      </c>
      <c r="AE695" s="190" t="s">
        <v>204</v>
      </c>
      <c r="AF695" s="190">
        <v>2.5133900000000001E-2</v>
      </c>
      <c r="AG695" s="190">
        <v>2.5133899999999998</v>
      </c>
      <c r="AI695">
        <f t="shared" si="86"/>
        <v>2620</v>
      </c>
      <c r="AJ695" t="str">
        <f t="shared" si="87"/>
        <v>Australian Capital Territory</v>
      </c>
    </row>
    <row r="696" spans="28:36" x14ac:dyDescent="0.2">
      <c r="AB696" s="190">
        <v>2621</v>
      </c>
      <c r="AC696" s="190">
        <v>2621</v>
      </c>
      <c r="AD696" s="190" t="s">
        <v>240</v>
      </c>
      <c r="AE696" s="190" t="s">
        <v>197</v>
      </c>
      <c r="AF696" s="190">
        <v>1</v>
      </c>
      <c r="AG696" s="190">
        <v>100</v>
      </c>
      <c r="AI696">
        <f t="shared" si="86"/>
        <v>2621</v>
      </c>
      <c r="AJ696" t="str">
        <f t="shared" si="87"/>
        <v>Rest of NSW</v>
      </c>
    </row>
    <row r="697" spans="28:36" x14ac:dyDescent="0.2">
      <c r="AB697" s="190">
        <v>2622</v>
      </c>
      <c r="AC697" s="190">
        <v>2622</v>
      </c>
      <c r="AD697" s="190" t="s">
        <v>240</v>
      </c>
      <c r="AE697" s="190" t="s">
        <v>197</v>
      </c>
      <c r="AF697" s="190">
        <v>1</v>
      </c>
      <c r="AG697" s="190">
        <v>100</v>
      </c>
      <c r="AI697">
        <f t="shared" si="86"/>
        <v>2622</v>
      </c>
      <c r="AJ697" t="str">
        <f t="shared" si="87"/>
        <v>Rest of NSW</v>
      </c>
    </row>
    <row r="698" spans="28:36" x14ac:dyDescent="0.2">
      <c r="AB698" s="190">
        <v>2623</v>
      </c>
      <c r="AC698" s="190">
        <v>2623</v>
      </c>
      <c r="AD698" s="190" t="s">
        <v>240</v>
      </c>
      <c r="AE698" s="190" t="s">
        <v>197</v>
      </c>
      <c r="AF698" s="190">
        <v>1</v>
      </c>
      <c r="AG698" s="190">
        <v>100</v>
      </c>
      <c r="AI698">
        <f t="shared" si="86"/>
        <v>2623</v>
      </c>
      <c r="AJ698" t="str">
        <f t="shared" si="87"/>
        <v>Rest of NSW</v>
      </c>
    </row>
    <row r="699" spans="28:36" x14ac:dyDescent="0.2">
      <c r="AB699" s="190">
        <v>2624</v>
      </c>
      <c r="AC699" s="190">
        <v>2624</v>
      </c>
      <c r="AD699" s="190" t="s">
        <v>240</v>
      </c>
      <c r="AE699" s="190" t="s">
        <v>197</v>
      </c>
      <c r="AF699" s="190">
        <v>1</v>
      </c>
      <c r="AG699" s="190">
        <v>100</v>
      </c>
      <c r="AI699">
        <f t="shared" si="86"/>
        <v>2624</v>
      </c>
      <c r="AJ699" t="str">
        <f t="shared" si="87"/>
        <v>Rest of NSW</v>
      </c>
    </row>
    <row r="700" spans="28:36" x14ac:dyDescent="0.2">
      <c r="AB700" s="190">
        <v>2625</v>
      </c>
      <c r="AC700" s="190">
        <v>2625</v>
      </c>
      <c r="AD700" s="190" t="s">
        <v>240</v>
      </c>
      <c r="AE700" s="190" t="s">
        <v>197</v>
      </c>
      <c r="AF700" s="190">
        <v>1</v>
      </c>
      <c r="AG700" s="190">
        <v>100</v>
      </c>
      <c r="AI700">
        <f t="shared" si="86"/>
        <v>2625</v>
      </c>
      <c r="AJ700" t="str">
        <f t="shared" si="87"/>
        <v>Rest of NSW</v>
      </c>
    </row>
    <row r="701" spans="28:36" x14ac:dyDescent="0.2">
      <c r="AB701" s="190">
        <v>2626</v>
      </c>
      <c r="AC701" s="190">
        <v>2626</v>
      </c>
      <c r="AD701" s="190" t="s">
        <v>240</v>
      </c>
      <c r="AE701" s="190" t="s">
        <v>197</v>
      </c>
      <c r="AF701" s="190">
        <v>1</v>
      </c>
      <c r="AG701" s="190">
        <v>100</v>
      </c>
      <c r="AI701">
        <f t="shared" si="86"/>
        <v>2626</v>
      </c>
      <c r="AJ701" t="str">
        <f t="shared" si="87"/>
        <v>Rest of NSW</v>
      </c>
    </row>
    <row r="702" spans="28:36" x14ac:dyDescent="0.2">
      <c r="AB702" s="190">
        <v>2627</v>
      </c>
      <c r="AC702" s="190">
        <v>2627</v>
      </c>
      <c r="AD702" s="190" t="s">
        <v>240</v>
      </c>
      <c r="AE702" s="190" t="s">
        <v>197</v>
      </c>
      <c r="AF702" s="190">
        <v>1</v>
      </c>
      <c r="AG702" s="190">
        <v>100</v>
      </c>
      <c r="AI702">
        <f t="shared" si="86"/>
        <v>2627</v>
      </c>
      <c r="AJ702" t="str">
        <f t="shared" si="87"/>
        <v>Rest of NSW</v>
      </c>
    </row>
    <row r="703" spans="28:36" x14ac:dyDescent="0.2">
      <c r="AB703" s="190">
        <v>2628</v>
      </c>
      <c r="AC703" s="190">
        <v>2628</v>
      </c>
      <c r="AD703" s="190" t="s">
        <v>240</v>
      </c>
      <c r="AE703" s="190" t="s">
        <v>197</v>
      </c>
      <c r="AF703" s="190">
        <v>1</v>
      </c>
      <c r="AG703" s="190">
        <v>100</v>
      </c>
      <c r="AI703">
        <f t="shared" ref="AI703:AI766" si="88">AB703*1</f>
        <v>2628</v>
      </c>
      <c r="AJ703" t="str">
        <f t="shared" ref="AJ703:AJ766" si="89">AE703</f>
        <v>Rest of NSW</v>
      </c>
    </row>
    <row r="704" spans="28:36" x14ac:dyDescent="0.2">
      <c r="AB704" s="190">
        <v>2629</v>
      </c>
      <c r="AC704" s="190">
        <v>2629</v>
      </c>
      <c r="AD704" s="190" t="s">
        <v>240</v>
      </c>
      <c r="AE704" s="190" t="s">
        <v>197</v>
      </c>
      <c r="AF704" s="190">
        <v>1</v>
      </c>
      <c r="AG704" s="190">
        <v>100</v>
      </c>
      <c r="AI704">
        <f t="shared" si="88"/>
        <v>2629</v>
      </c>
      <c r="AJ704" t="str">
        <f t="shared" si="89"/>
        <v>Rest of NSW</v>
      </c>
    </row>
    <row r="705" spans="28:36" x14ac:dyDescent="0.2">
      <c r="AB705" s="190">
        <v>2630</v>
      </c>
      <c r="AC705" s="190">
        <v>2630</v>
      </c>
      <c r="AD705" s="190" t="s">
        <v>240</v>
      </c>
      <c r="AE705" s="190" t="s">
        <v>197</v>
      </c>
      <c r="AF705" s="190">
        <v>1</v>
      </c>
      <c r="AG705" s="190">
        <v>100</v>
      </c>
      <c r="AI705">
        <f t="shared" si="88"/>
        <v>2630</v>
      </c>
      <c r="AJ705" t="str">
        <f t="shared" si="89"/>
        <v>Rest of NSW</v>
      </c>
    </row>
    <row r="706" spans="28:36" x14ac:dyDescent="0.2">
      <c r="AB706" s="190">
        <v>2631</v>
      </c>
      <c r="AC706" s="190">
        <v>2631</v>
      </c>
      <c r="AD706" s="190" t="s">
        <v>240</v>
      </c>
      <c r="AE706" s="190" t="s">
        <v>197</v>
      </c>
      <c r="AF706" s="190">
        <v>1</v>
      </c>
      <c r="AG706" s="190">
        <v>100</v>
      </c>
      <c r="AI706">
        <f t="shared" si="88"/>
        <v>2631</v>
      </c>
      <c r="AJ706" t="str">
        <f t="shared" si="89"/>
        <v>Rest of NSW</v>
      </c>
    </row>
    <row r="707" spans="28:36" x14ac:dyDescent="0.2">
      <c r="AB707" s="190">
        <v>2632</v>
      </c>
      <c r="AC707" s="190">
        <v>2632</v>
      </c>
      <c r="AD707" s="190" t="s">
        <v>240</v>
      </c>
      <c r="AE707" s="190" t="s">
        <v>197</v>
      </c>
      <c r="AF707" s="190">
        <v>1</v>
      </c>
      <c r="AG707" s="190">
        <v>100</v>
      </c>
      <c r="AI707">
        <f t="shared" si="88"/>
        <v>2632</v>
      </c>
      <c r="AJ707" t="str">
        <f t="shared" si="89"/>
        <v>Rest of NSW</v>
      </c>
    </row>
    <row r="708" spans="28:36" x14ac:dyDescent="0.2">
      <c r="AB708" s="190">
        <v>2633</v>
      </c>
      <c r="AC708" s="190">
        <v>2633</v>
      </c>
      <c r="AD708" s="190" t="s">
        <v>240</v>
      </c>
      <c r="AE708" s="190" t="s">
        <v>197</v>
      </c>
      <c r="AF708" s="190">
        <v>1</v>
      </c>
      <c r="AG708" s="190">
        <v>100</v>
      </c>
      <c r="AI708">
        <f t="shared" si="88"/>
        <v>2633</v>
      </c>
      <c r="AJ708" t="str">
        <f t="shared" si="89"/>
        <v>Rest of NSW</v>
      </c>
    </row>
    <row r="709" spans="28:36" x14ac:dyDescent="0.2">
      <c r="AB709" s="190">
        <v>2640</v>
      </c>
      <c r="AC709" s="190">
        <v>2640</v>
      </c>
      <c r="AD709" s="190" t="s">
        <v>240</v>
      </c>
      <c r="AE709" s="190" t="s">
        <v>197</v>
      </c>
      <c r="AF709" s="190">
        <v>0.99970700000000001</v>
      </c>
      <c r="AG709" s="190">
        <v>99.970699999999994</v>
      </c>
      <c r="AI709">
        <f t="shared" si="88"/>
        <v>2640</v>
      </c>
      <c r="AJ709" t="str">
        <f t="shared" si="89"/>
        <v>Rest of NSW</v>
      </c>
    </row>
    <row r="710" spans="28:36" x14ac:dyDescent="0.2">
      <c r="AB710" s="190">
        <v>2640</v>
      </c>
      <c r="AC710" s="190">
        <v>2640</v>
      </c>
      <c r="AD710" s="190" t="s">
        <v>244</v>
      </c>
      <c r="AE710" s="190" t="s">
        <v>206</v>
      </c>
      <c r="AF710" s="190">
        <v>2.9339999999999998E-4</v>
      </c>
      <c r="AG710" s="190">
        <v>2.9338699999999999E-2</v>
      </c>
      <c r="AI710">
        <f t="shared" si="88"/>
        <v>2640</v>
      </c>
      <c r="AJ710" t="str">
        <f t="shared" si="89"/>
        <v>Rest of Vic.</v>
      </c>
    </row>
    <row r="711" spans="28:36" x14ac:dyDescent="0.2">
      <c r="AB711" s="190">
        <v>2641</v>
      </c>
      <c r="AC711" s="190">
        <v>2641</v>
      </c>
      <c r="AD711" s="190" t="s">
        <v>240</v>
      </c>
      <c r="AE711" s="190" t="s">
        <v>197</v>
      </c>
      <c r="AF711" s="190">
        <v>1</v>
      </c>
      <c r="AG711" s="190">
        <v>100</v>
      </c>
      <c r="AI711">
        <f t="shared" si="88"/>
        <v>2641</v>
      </c>
      <c r="AJ711" t="str">
        <f t="shared" si="89"/>
        <v>Rest of NSW</v>
      </c>
    </row>
    <row r="712" spans="28:36" x14ac:dyDescent="0.2">
      <c r="AB712" s="190">
        <v>2642</v>
      </c>
      <c r="AC712" s="190">
        <v>2642</v>
      </c>
      <c r="AD712" s="190" t="s">
        <v>240</v>
      </c>
      <c r="AE712" s="190" t="s">
        <v>197</v>
      </c>
      <c r="AF712" s="190">
        <v>0.99940499999999999</v>
      </c>
      <c r="AG712" s="190">
        <v>99.9405</v>
      </c>
      <c r="AI712">
        <f t="shared" si="88"/>
        <v>2642</v>
      </c>
      <c r="AJ712" t="str">
        <f t="shared" si="89"/>
        <v>Rest of NSW</v>
      </c>
    </row>
    <row r="713" spans="28:36" x14ac:dyDescent="0.2">
      <c r="AB713" s="190">
        <v>2642</v>
      </c>
      <c r="AC713" s="190">
        <v>2642</v>
      </c>
      <c r="AD713" s="190" t="s">
        <v>244</v>
      </c>
      <c r="AE713" s="190" t="s">
        <v>206</v>
      </c>
      <c r="AF713" s="190">
        <v>5.9489999999999999E-4</v>
      </c>
      <c r="AG713" s="190">
        <v>5.9494900000000003E-2</v>
      </c>
      <c r="AI713">
        <f t="shared" si="88"/>
        <v>2642</v>
      </c>
      <c r="AJ713" t="str">
        <f t="shared" si="89"/>
        <v>Rest of Vic.</v>
      </c>
    </row>
    <row r="714" spans="28:36" x14ac:dyDescent="0.2">
      <c r="AB714" s="190">
        <v>2643</v>
      </c>
      <c r="AC714" s="190">
        <v>2643</v>
      </c>
      <c r="AD714" s="190" t="s">
        <v>240</v>
      </c>
      <c r="AE714" s="190" t="s">
        <v>197</v>
      </c>
      <c r="AF714" s="190">
        <v>0.99915900000000002</v>
      </c>
      <c r="AG714" s="190">
        <v>99.915999999999997</v>
      </c>
      <c r="AI714">
        <f t="shared" si="88"/>
        <v>2643</v>
      </c>
      <c r="AJ714" t="str">
        <f t="shared" si="89"/>
        <v>Rest of NSW</v>
      </c>
    </row>
    <row r="715" spans="28:36" x14ac:dyDescent="0.2">
      <c r="AB715" s="190">
        <v>2643</v>
      </c>
      <c r="AC715" s="190">
        <v>2643</v>
      </c>
      <c r="AD715" s="190" t="s">
        <v>244</v>
      </c>
      <c r="AE715" s="190" t="s">
        <v>206</v>
      </c>
      <c r="AF715" s="190">
        <v>8.4049999999999999E-4</v>
      </c>
      <c r="AG715" s="190">
        <v>8.40471E-2</v>
      </c>
      <c r="AI715">
        <f t="shared" si="88"/>
        <v>2643</v>
      </c>
      <c r="AJ715" t="str">
        <f t="shared" si="89"/>
        <v>Rest of Vic.</v>
      </c>
    </row>
    <row r="716" spans="28:36" x14ac:dyDescent="0.2">
      <c r="AB716" s="190">
        <v>2644</v>
      </c>
      <c r="AC716" s="190">
        <v>2644</v>
      </c>
      <c r="AD716" s="190" t="s">
        <v>240</v>
      </c>
      <c r="AE716" s="190" t="s">
        <v>197</v>
      </c>
      <c r="AF716" s="190">
        <v>1</v>
      </c>
      <c r="AG716" s="190">
        <v>100</v>
      </c>
      <c r="AI716">
        <f t="shared" si="88"/>
        <v>2644</v>
      </c>
      <c r="AJ716" t="str">
        <f t="shared" si="89"/>
        <v>Rest of NSW</v>
      </c>
    </row>
    <row r="717" spans="28:36" x14ac:dyDescent="0.2">
      <c r="AB717" s="190">
        <v>2645</v>
      </c>
      <c r="AC717" s="190">
        <v>2645</v>
      </c>
      <c r="AD717" s="190" t="s">
        <v>240</v>
      </c>
      <c r="AE717" s="190" t="s">
        <v>197</v>
      </c>
      <c r="AF717" s="190">
        <v>1</v>
      </c>
      <c r="AG717" s="190">
        <v>100</v>
      </c>
      <c r="AI717">
        <f t="shared" si="88"/>
        <v>2645</v>
      </c>
      <c r="AJ717" t="str">
        <f t="shared" si="89"/>
        <v>Rest of NSW</v>
      </c>
    </row>
    <row r="718" spans="28:36" x14ac:dyDescent="0.2">
      <c r="AB718" s="190">
        <v>2646</v>
      </c>
      <c r="AC718" s="190">
        <v>2646</v>
      </c>
      <c r="AD718" s="190" t="s">
        <v>240</v>
      </c>
      <c r="AE718" s="190" t="s">
        <v>197</v>
      </c>
      <c r="AF718" s="190">
        <v>1</v>
      </c>
      <c r="AG718" s="190">
        <v>100</v>
      </c>
      <c r="AI718">
        <f t="shared" si="88"/>
        <v>2646</v>
      </c>
      <c r="AJ718" t="str">
        <f t="shared" si="89"/>
        <v>Rest of NSW</v>
      </c>
    </row>
    <row r="719" spans="28:36" x14ac:dyDescent="0.2">
      <c r="AB719" s="190">
        <v>2647</v>
      </c>
      <c r="AC719" s="190">
        <v>2647</v>
      </c>
      <c r="AD719" s="190" t="s">
        <v>240</v>
      </c>
      <c r="AE719" s="190" t="s">
        <v>197</v>
      </c>
      <c r="AF719" s="190">
        <v>0.99990800000000002</v>
      </c>
      <c r="AG719" s="190">
        <v>99.990899999999996</v>
      </c>
      <c r="AI719">
        <f t="shared" si="88"/>
        <v>2647</v>
      </c>
      <c r="AJ719" t="str">
        <f t="shared" si="89"/>
        <v>Rest of NSW</v>
      </c>
    </row>
    <row r="720" spans="28:36" x14ac:dyDescent="0.2">
      <c r="AB720" s="190">
        <v>2648</v>
      </c>
      <c r="AC720" s="190">
        <v>2648</v>
      </c>
      <c r="AD720" s="190" t="s">
        <v>240</v>
      </c>
      <c r="AE720" s="190" t="s">
        <v>197</v>
      </c>
      <c r="AF720" s="190">
        <v>1</v>
      </c>
      <c r="AG720" s="190">
        <v>100</v>
      </c>
      <c r="AI720">
        <f t="shared" si="88"/>
        <v>2648</v>
      </c>
      <c r="AJ720" t="str">
        <f t="shared" si="89"/>
        <v>Rest of NSW</v>
      </c>
    </row>
    <row r="721" spans="28:36" x14ac:dyDescent="0.2">
      <c r="AB721" s="190">
        <v>2649</v>
      </c>
      <c r="AC721" s="190">
        <v>2649</v>
      </c>
      <c r="AD721" s="190" t="s">
        <v>240</v>
      </c>
      <c r="AE721" s="190" t="s">
        <v>197</v>
      </c>
      <c r="AF721" s="190">
        <v>1</v>
      </c>
      <c r="AG721" s="190">
        <v>100</v>
      </c>
      <c r="AI721">
        <f t="shared" si="88"/>
        <v>2649</v>
      </c>
      <c r="AJ721" t="str">
        <f t="shared" si="89"/>
        <v>Rest of NSW</v>
      </c>
    </row>
    <row r="722" spans="28:36" x14ac:dyDescent="0.2">
      <c r="AB722" s="190">
        <v>2650</v>
      </c>
      <c r="AC722" s="190">
        <v>2650</v>
      </c>
      <c r="AD722" s="190" t="s">
        <v>240</v>
      </c>
      <c r="AE722" s="190" t="s">
        <v>197</v>
      </c>
      <c r="AF722" s="190">
        <v>1</v>
      </c>
      <c r="AG722" s="190">
        <v>100</v>
      </c>
      <c r="AI722">
        <f t="shared" si="88"/>
        <v>2650</v>
      </c>
      <c r="AJ722" t="str">
        <f t="shared" si="89"/>
        <v>Rest of NSW</v>
      </c>
    </row>
    <row r="723" spans="28:36" x14ac:dyDescent="0.2">
      <c r="AB723" s="190">
        <v>2651</v>
      </c>
      <c r="AC723" s="190">
        <v>2651</v>
      </c>
      <c r="AD723" s="190" t="s">
        <v>240</v>
      </c>
      <c r="AE723" s="190" t="s">
        <v>197</v>
      </c>
      <c r="AF723" s="190">
        <v>1</v>
      </c>
      <c r="AG723" s="190">
        <v>100</v>
      </c>
      <c r="AI723">
        <f t="shared" si="88"/>
        <v>2651</v>
      </c>
      <c r="AJ723" t="str">
        <f t="shared" si="89"/>
        <v>Rest of NSW</v>
      </c>
    </row>
    <row r="724" spans="28:36" x14ac:dyDescent="0.2">
      <c r="AB724" s="190">
        <v>2652</v>
      </c>
      <c r="AC724" s="190">
        <v>2652</v>
      </c>
      <c r="AD724" s="190" t="s">
        <v>240</v>
      </c>
      <c r="AE724" s="190" t="s">
        <v>197</v>
      </c>
      <c r="AF724" s="190">
        <v>1</v>
      </c>
      <c r="AG724" s="190">
        <v>100</v>
      </c>
      <c r="AI724">
        <f t="shared" si="88"/>
        <v>2652</v>
      </c>
      <c r="AJ724" t="str">
        <f t="shared" si="89"/>
        <v>Rest of NSW</v>
      </c>
    </row>
    <row r="725" spans="28:36" x14ac:dyDescent="0.2">
      <c r="AB725" s="190">
        <v>2653</v>
      </c>
      <c r="AC725" s="190">
        <v>2653</v>
      </c>
      <c r="AD725" s="190" t="s">
        <v>240</v>
      </c>
      <c r="AE725" s="190" t="s">
        <v>197</v>
      </c>
      <c r="AF725" s="190">
        <v>1</v>
      </c>
      <c r="AG725" s="190">
        <v>100</v>
      </c>
      <c r="AI725">
        <f t="shared" si="88"/>
        <v>2653</v>
      </c>
      <c r="AJ725" t="str">
        <f t="shared" si="89"/>
        <v>Rest of NSW</v>
      </c>
    </row>
    <row r="726" spans="28:36" x14ac:dyDescent="0.2">
      <c r="AB726" s="190">
        <v>2655</v>
      </c>
      <c r="AC726" s="190">
        <v>2655</v>
      </c>
      <c r="AD726" s="190" t="s">
        <v>240</v>
      </c>
      <c r="AE726" s="190" t="s">
        <v>197</v>
      </c>
      <c r="AF726" s="190">
        <v>1</v>
      </c>
      <c r="AG726" s="190">
        <v>100</v>
      </c>
      <c r="AI726">
        <f t="shared" si="88"/>
        <v>2655</v>
      </c>
      <c r="AJ726" t="str">
        <f t="shared" si="89"/>
        <v>Rest of NSW</v>
      </c>
    </row>
    <row r="727" spans="28:36" x14ac:dyDescent="0.2">
      <c r="AB727" s="190">
        <v>2656</v>
      </c>
      <c r="AC727" s="190">
        <v>2656</v>
      </c>
      <c r="AD727" s="190" t="s">
        <v>240</v>
      </c>
      <c r="AE727" s="190" t="s">
        <v>197</v>
      </c>
      <c r="AF727" s="190">
        <v>1</v>
      </c>
      <c r="AG727" s="190">
        <v>100</v>
      </c>
      <c r="AI727">
        <f t="shared" si="88"/>
        <v>2656</v>
      </c>
      <c r="AJ727" t="str">
        <f t="shared" si="89"/>
        <v>Rest of NSW</v>
      </c>
    </row>
    <row r="728" spans="28:36" x14ac:dyDescent="0.2">
      <c r="AB728" s="190">
        <v>2658</v>
      </c>
      <c r="AC728" s="190">
        <v>2658</v>
      </c>
      <c r="AD728" s="190" t="s">
        <v>240</v>
      </c>
      <c r="AE728" s="190" t="s">
        <v>197</v>
      </c>
      <c r="AF728" s="190">
        <v>1</v>
      </c>
      <c r="AG728" s="190">
        <v>100</v>
      </c>
      <c r="AI728">
        <f t="shared" si="88"/>
        <v>2658</v>
      </c>
      <c r="AJ728" t="str">
        <f t="shared" si="89"/>
        <v>Rest of NSW</v>
      </c>
    </row>
    <row r="729" spans="28:36" x14ac:dyDescent="0.2">
      <c r="AB729" s="190">
        <v>2659</v>
      </c>
      <c r="AC729" s="190">
        <v>2659</v>
      </c>
      <c r="AD729" s="190" t="s">
        <v>240</v>
      </c>
      <c r="AE729" s="190" t="s">
        <v>197</v>
      </c>
      <c r="AF729" s="190">
        <v>1</v>
      </c>
      <c r="AG729" s="190">
        <v>100</v>
      </c>
      <c r="AI729">
        <f t="shared" si="88"/>
        <v>2659</v>
      </c>
      <c r="AJ729" t="str">
        <f t="shared" si="89"/>
        <v>Rest of NSW</v>
      </c>
    </row>
    <row r="730" spans="28:36" x14ac:dyDescent="0.2">
      <c r="AB730" s="190">
        <v>2660</v>
      </c>
      <c r="AC730" s="190">
        <v>2660</v>
      </c>
      <c r="AD730" s="190" t="s">
        <v>240</v>
      </c>
      <c r="AE730" s="190" t="s">
        <v>197</v>
      </c>
      <c r="AF730" s="190">
        <v>1</v>
      </c>
      <c r="AG730" s="190">
        <v>100</v>
      </c>
      <c r="AI730">
        <f t="shared" si="88"/>
        <v>2660</v>
      </c>
      <c r="AJ730" t="str">
        <f t="shared" si="89"/>
        <v>Rest of NSW</v>
      </c>
    </row>
    <row r="731" spans="28:36" x14ac:dyDescent="0.2">
      <c r="AB731" s="190">
        <v>2661</v>
      </c>
      <c r="AC731" s="190">
        <v>2661</v>
      </c>
      <c r="AD731" s="190" t="s">
        <v>240</v>
      </c>
      <c r="AE731" s="190" t="s">
        <v>197</v>
      </c>
      <c r="AF731" s="190">
        <v>1</v>
      </c>
      <c r="AG731" s="190">
        <v>100</v>
      </c>
      <c r="AI731">
        <f t="shared" si="88"/>
        <v>2661</v>
      </c>
      <c r="AJ731" t="str">
        <f t="shared" si="89"/>
        <v>Rest of NSW</v>
      </c>
    </row>
    <row r="732" spans="28:36" x14ac:dyDescent="0.2">
      <c r="AB732" s="190">
        <v>2663</v>
      </c>
      <c r="AC732" s="190">
        <v>2663</v>
      </c>
      <c r="AD732" s="190" t="s">
        <v>240</v>
      </c>
      <c r="AE732" s="190" t="s">
        <v>197</v>
      </c>
      <c r="AF732" s="190">
        <v>1</v>
      </c>
      <c r="AG732" s="190">
        <v>100</v>
      </c>
      <c r="AI732">
        <f t="shared" si="88"/>
        <v>2663</v>
      </c>
      <c r="AJ732" t="str">
        <f t="shared" si="89"/>
        <v>Rest of NSW</v>
      </c>
    </row>
    <row r="733" spans="28:36" x14ac:dyDescent="0.2">
      <c r="AB733" s="190">
        <v>2665</v>
      </c>
      <c r="AC733" s="190">
        <v>2665</v>
      </c>
      <c r="AD733" s="190" t="s">
        <v>240</v>
      </c>
      <c r="AE733" s="190" t="s">
        <v>197</v>
      </c>
      <c r="AF733" s="190">
        <v>1</v>
      </c>
      <c r="AG733" s="190">
        <v>100</v>
      </c>
      <c r="AI733">
        <f t="shared" si="88"/>
        <v>2665</v>
      </c>
      <c r="AJ733" t="str">
        <f t="shared" si="89"/>
        <v>Rest of NSW</v>
      </c>
    </row>
    <row r="734" spans="28:36" x14ac:dyDescent="0.2">
      <c r="AB734" s="190">
        <v>2666</v>
      </c>
      <c r="AC734" s="190">
        <v>2666</v>
      </c>
      <c r="AD734" s="190" t="s">
        <v>240</v>
      </c>
      <c r="AE734" s="190" t="s">
        <v>197</v>
      </c>
      <c r="AF734" s="190">
        <v>1</v>
      </c>
      <c r="AG734" s="190">
        <v>100</v>
      </c>
      <c r="AI734">
        <f t="shared" si="88"/>
        <v>2666</v>
      </c>
      <c r="AJ734" t="str">
        <f t="shared" si="89"/>
        <v>Rest of NSW</v>
      </c>
    </row>
    <row r="735" spans="28:36" x14ac:dyDescent="0.2">
      <c r="AB735" s="190">
        <v>2668</v>
      </c>
      <c r="AC735" s="190">
        <v>2668</v>
      </c>
      <c r="AD735" s="190" t="s">
        <v>240</v>
      </c>
      <c r="AE735" s="190" t="s">
        <v>197</v>
      </c>
      <c r="AF735" s="190">
        <v>1</v>
      </c>
      <c r="AG735" s="190">
        <v>100</v>
      </c>
      <c r="AI735">
        <f t="shared" si="88"/>
        <v>2668</v>
      </c>
      <c r="AJ735" t="str">
        <f t="shared" si="89"/>
        <v>Rest of NSW</v>
      </c>
    </row>
    <row r="736" spans="28:36" x14ac:dyDescent="0.2">
      <c r="AB736" s="190">
        <v>2669</v>
      </c>
      <c r="AC736" s="190">
        <v>2669</v>
      </c>
      <c r="AD736" s="190" t="s">
        <v>240</v>
      </c>
      <c r="AE736" s="190" t="s">
        <v>197</v>
      </c>
      <c r="AF736" s="190">
        <v>1</v>
      </c>
      <c r="AG736" s="190">
        <v>100</v>
      </c>
      <c r="AI736">
        <f t="shared" si="88"/>
        <v>2669</v>
      </c>
      <c r="AJ736" t="str">
        <f t="shared" si="89"/>
        <v>Rest of NSW</v>
      </c>
    </row>
    <row r="737" spans="28:36" x14ac:dyDescent="0.2">
      <c r="AB737" s="190">
        <v>2671</v>
      </c>
      <c r="AC737" s="190">
        <v>2671</v>
      </c>
      <c r="AD737" s="190" t="s">
        <v>240</v>
      </c>
      <c r="AE737" s="190" t="s">
        <v>197</v>
      </c>
      <c r="AF737" s="190">
        <v>1</v>
      </c>
      <c r="AG737" s="190">
        <v>100</v>
      </c>
      <c r="AI737">
        <f t="shared" si="88"/>
        <v>2671</v>
      </c>
      <c r="AJ737" t="str">
        <f t="shared" si="89"/>
        <v>Rest of NSW</v>
      </c>
    </row>
    <row r="738" spans="28:36" x14ac:dyDescent="0.2">
      <c r="AB738" s="190">
        <v>2672</v>
      </c>
      <c r="AC738" s="190">
        <v>2672</v>
      </c>
      <c r="AD738" s="190" t="s">
        <v>240</v>
      </c>
      <c r="AE738" s="190" t="s">
        <v>197</v>
      </c>
      <c r="AF738" s="190">
        <v>1</v>
      </c>
      <c r="AG738" s="190">
        <v>100</v>
      </c>
      <c r="AI738">
        <f t="shared" si="88"/>
        <v>2672</v>
      </c>
      <c r="AJ738" t="str">
        <f t="shared" si="89"/>
        <v>Rest of NSW</v>
      </c>
    </row>
    <row r="739" spans="28:36" x14ac:dyDescent="0.2">
      <c r="AB739" s="190">
        <v>2675</v>
      </c>
      <c r="AC739" s="190">
        <v>2675</v>
      </c>
      <c r="AD739" s="190" t="s">
        <v>240</v>
      </c>
      <c r="AE739" s="190" t="s">
        <v>197</v>
      </c>
      <c r="AF739" s="190">
        <v>1</v>
      </c>
      <c r="AG739" s="190">
        <v>100</v>
      </c>
      <c r="AI739">
        <f t="shared" si="88"/>
        <v>2675</v>
      </c>
      <c r="AJ739" t="str">
        <f t="shared" si="89"/>
        <v>Rest of NSW</v>
      </c>
    </row>
    <row r="740" spans="28:36" x14ac:dyDescent="0.2">
      <c r="AB740" s="190">
        <v>2678</v>
      </c>
      <c r="AC740" s="190">
        <v>2678</v>
      </c>
      <c r="AD740" s="190" t="s">
        <v>240</v>
      </c>
      <c r="AE740" s="190" t="s">
        <v>197</v>
      </c>
      <c r="AF740" s="190">
        <v>1</v>
      </c>
      <c r="AG740" s="190">
        <v>100</v>
      </c>
      <c r="AI740">
        <f t="shared" si="88"/>
        <v>2678</v>
      </c>
      <c r="AJ740" t="str">
        <f t="shared" si="89"/>
        <v>Rest of NSW</v>
      </c>
    </row>
    <row r="741" spans="28:36" x14ac:dyDescent="0.2">
      <c r="AB741" s="190">
        <v>2680</v>
      </c>
      <c r="AC741" s="190">
        <v>2680</v>
      </c>
      <c r="AD741" s="190" t="s">
        <v>240</v>
      </c>
      <c r="AE741" s="190" t="s">
        <v>197</v>
      </c>
      <c r="AF741" s="190">
        <v>1</v>
      </c>
      <c r="AG741" s="190">
        <v>100</v>
      </c>
      <c r="AI741">
        <f t="shared" si="88"/>
        <v>2680</v>
      </c>
      <c r="AJ741" t="str">
        <f t="shared" si="89"/>
        <v>Rest of NSW</v>
      </c>
    </row>
    <row r="742" spans="28:36" x14ac:dyDescent="0.2">
      <c r="AB742" s="190">
        <v>2681</v>
      </c>
      <c r="AC742" s="190">
        <v>2681</v>
      </c>
      <c r="AD742" s="190" t="s">
        <v>240</v>
      </c>
      <c r="AE742" s="190" t="s">
        <v>197</v>
      </c>
      <c r="AF742" s="190">
        <v>1</v>
      </c>
      <c r="AG742" s="190">
        <v>100</v>
      </c>
      <c r="AI742">
        <f t="shared" si="88"/>
        <v>2681</v>
      </c>
      <c r="AJ742" t="str">
        <f t="shared" si="89"/>
        <v>Rest of NSW</v>
      </c>
    </row>
    <row r="743" spans="28:36" x14ac:dyDescent="0.2">
      <c r="AB743" s="190">
        <v>2700</v>
      </c>
      <c r="AC743" s="190">
        <v>2700</v>
      </c>
      <c r="AD743" s="190" t="s">
        <v>240</v>
      </c>
      <c r="AE743" s="190" t="s">
        <v>197</v>
      </c>
      <c r="AF743" s="190">
        <v>1</v>
      </c>
      <c r="AG743" s="190">
        <v>100</v>
      </c>
      <c r="AI743">
        <f t="shared" si="88"/>
        <v>2700</v>
      </c>
      <c r="AJ743" t="str">
        <f t="shared" si="89"/>
        <v>Rest of NSW</v>
      </c>
    </row>
    <row r="744" spans="28:36" x14ac:dyDescent="0.2">
      <c r="AB744" s="190">
        <v>2701</v>
      </c>
      <c r="AC744" s="190">
        <v>2701</v>
      </c>
      <c r="AD744" s="190" t="s">
        <v>240</v>
      </c>
      <c r="AE744" s="190" t="s">
        <v>197</v>
      </c>
      <c r="AF744" s="190">
        <v>1</v>
      </c>
      <c r="AG744" s="190">
        <v>100</v>
      </c>
      <c r="AI744">
        <f t="shared" si="88"/>
        <v>2701</v>
      </c>
      <c r="AJ744" t="str">
        <f t="shared" si="89"/>
        <v>Rest of NSW</v>
      </c>
    </row>
    <row r="745" spans="28:36" x14ac:dyDescent="0.2">
      <c r="AB745" s="190">
        <v>2702</v>
      </c>
      <c r="AC745" s="190">
        <v>2702</v>
      </c>
      <c r="AD745" s="190" t="s">
        <v>240</v>
      </c>
      <c r="AE745" s="190" t="s">
        <v>197</v>
      </c>
      <c r="AF745" s="190">
        <v>1</v>
      </c>
      <c r="AG745" s="190">
        <v>100</v>
      </c>
      <c r="AI745">
        <f t="shared" si="88"/>
        <v>2702</v>
      </c>
      <c r="AJ745" t="str">
        <f t="shared" si="89"/>
        <v>Rest of NSW</v>
      </c>
    </row>
    <row r="746" spans="28:36" x14ac:dyDescent="0.2">
      <c r="AB746" s="190">
        <v>2703</v>
      </c>
      <c r="AC746" s="190">
        <v>2703</v>
      </c>
      <c r="AD746" s="190" t="s">
        <v>240</v>
      </c>
      <c r="AE746" s="190" t="s">
        <v>197</v>
      </c>
      <c r="AF746" s="190">
        <v>1</v>
      </c>
      <c r="AG746" s="190">
        <v>100</v>
      </c>
      <c r="AI746">
        <f t="shared" si="88"/>
        <v>2703</v>
      </c>
      <c r="AJ746" t="str">
        <f t="shared" si="89"/>
        <v>Rest of NSW</v>
      </c>
    </row>
    <row r="747" spans="28:36" x14ac:dyDescent="0.2">
      <c r="AB747" s="190">
        <v>2705</v>
      </c>
      <c r="AC747" s="190">
        <v>2705</v>
      </c>
      <c r="AD747" s="190" t="s">
        <v>240</v>
      </c>
      <c r="AE747" s="190" t="s">
        <v>197</v>
      </c>
      <c r="AF747" s="190">
        <v>1</v>
      </c>
      <c r="AG747" s="190">
        <v>100</v>
      </c>
      <c r="AI747">
        <f t="shared" si="88"/>
        <v>2705</v>
      </c>
      <c r="AJ747" t="str">
        <f t="shared" si="89"/>
        <v>Rest of NSW</v>
      </c>
    </row>
    <row r="748" spans="28:36" x14ac:dyDescent="0.2">
      <c r="AB748" s="190">
        <v>2706</v>
      </c>
      <c r="AC748" s="190">
        <v>2706</v>
      </c>
      <c r="AD748" s="190" t="s">
        <v>240</v>
      </c>
      <c r="AE748" s="190" t="s">
        <v>197</v>
      </c>
      <c r="AF748" s="190">
        <v>1</v>
      </c>
      <c r="AG748" s="190">
        <v>100</v>
      </c>
      <c r="AI748">
        <f t="shared" si="88"/>
        <v>2706</v>
      </c>
      <c r="AJ748" t="str">
        <f t="shared" si="89"/>
        <v>Rest of NSW</v>
      </c>
    </row>
    <row r="749" spans="28:36" x14ac:dyDescent="0.2">
      <c r="AB749" s="190">
        <v>2707</v>
      </c>
      <c r="AC749" s="190">
        <v>2707</v>
      </c>
      <c r="AD749" s="190" t="s">
        <v>240</v>
      </c>
      <c r="AE749" s="190" t="s">
        <v>197</v>
      </c>
      <c r="AF749" s="190">
        <v>1</v>
      </c>
      <c r="AG749" s="190">
        <v>100</v>
      </c>
      <c r="AI749">
        <f t="shared" si="88"/>
        <v>2707</v>
      </c>
      <c r="AJ749" t="str">
        <f t="shared" si="89"/>
        <v>Rest of NSW</v>
      </c>
    </row>
    <row r="750" spans="28:36" x14ac:dyDescent="0.2">
      <c r="AB750" s="190">
        <v>2710</v>
      </c>
      <c r="AC750" s="190">
        <v>2710</v>
      </c>
      <c r="AD750" s="190" t="s">
        <v>240</v>
      </c>
      <c r="AE750" s="190" t="s">
        <v>197</v>
      </c>
      <c r="AF750" s="190">
        <v>1</v>
      </c>
      <c r="AG750" s="190">
        <v>100</v>
      </c>
      <c r="AI750">
        <f t="shared" si="88"/>
        <v>2710</v>
      </c>
      <c r="AJ750" t="str">
        <f t="shared" si="89"/>
        <v>Rest of NSW</v>
      </c>
    </row>
    <row r="751" spans="28:36" x14ac:dyDescent="0.2">
      <c r="AB751" s="190">
        <v>2711</v>
      </c>
      <c r="AC751" s="190">
        <v>2711</v>
      </c>
      <c r="AD751" s="190" t="s">
        <v>240</v>
      </c>
      <c r="AE751" s="190" t="s">
        <v>197</v>
      </c>
      <c r="AF751" s="190">
        <v>1</v>
      </c>
      <c r="AG751" s="190">
        <v>100</v>
      </c>
      <c r="AI751">
        <f t="shared" si="88"/>
        <v>2711</v>
      </c>
      <c r="AJ751" t="str">
        <f t="shared" si="89"/>
        <v>Rest of NSW</v>
      </c>
    </row>
    <row r="752" spans="28:36" x14ac:dyDescent="0.2">
      <c r="AB752" s="190">
        <v>2712</v>
      </c>
      <c r="AC752" s="190">
        <v>2712</v>
      </c>
      <c r="AD752" s="190" t="s">
        <v>240</v>
      </c>
      <c r="AE752" s="190" t="s">
        <v>197</v>
      </c>
      <c r="AF752" s="190">
        <v>0.99991300000000005</v>
      </c>
      <c r="AG752" s="190">
        <v>99.991299999999995</v>
      </c>
      <c r="AI752">
        <f t="shared" si="88"/>
        <v>2712</v>
      </c>
      <c r="AJ752" t="str">
        <f t="shared" si="89"/>
        <v>Rest of NSW</v>
      </c>
    </row>
    <row r="753" spans="28:36" x14ac:dyDescent="0.2">
      <c r="AB753" s="190">
        <v>2713</v>
      </c>
      <c r="AC753" s="190">
        <v>2713</v>
      </c>
      <c r="AD753" s="190" t="s">
        <v>240</v>
      </c>
      <c r="AE753" s="190" t="s">
        <v>197</v>
      </c>
      <c r="AF753" s="190">
        <v>1</v>
      </c>
      <c r="AG753" s="190">
        <v>100</v>
      </c>
      <c r="AI753">
        <f t="shared" si="88"/>
        <v>2713</v>
      </c>
      <c r="AJ753" t="str">
        <f t="shared" si="89"/>
        <v>Rest of NSW</v>
      </c>
    </row>
    <row r="754" spans="28:36" x14ac:dyDescent="0.2">
      <c r="AB754" s="190">
        <v>2714</v>
      </c>
      <c r="AC754" s="190">
        <v>2714</v>
      </c>
      <c r="AD754" s="190" t="s">
        <v>240</v>
      </c>
      <c r="AE754" s="190" t="s">
        <v>197</v>
      </c>
      <c r="AF754" s="190">
        <v>0.99976200000000004</v>
      </c>
      <c r="AG754" s="190">
        <v>99.976200000000006</v>
      </c>
      <c r="AI754">
        <f t="shared" si="88"/>
        <v>2714</v>
      </c>
      <c r="AJ754" t="str">
        <f t="shared" si="89"/>
        <v>Rest of NSW</v>
      </c>
    </row>
    <row r="755" spans="28:36" x14ac:dyDescent="0.2">
      <c r="AB755" s="190">
        <v>2714</v>
      </c>
      <c r="AC755" s="190">
        <v>2714</v>
      </c>
      <c r="AD755" s="190" t="s">
        <v>244</v>
      </c>
      <c r="AE755" s="190" t="s">
        <v>206</v>
      </c>
      <c r="AF755" s="190">
        <v>2.3809999999999999E-4</v>
      </c>
      <c r="AG755" s="190">
        <v>2.3805199999999999E-2</v>
      </c>
      <c r="AI755">
        <f t="shared" si="88"/>
        <v>2714</v>
      </c>
      <c r="AJ755" t="str">
        <f t="shared" si="89"/>
        <v>Rest of Vic.</v>
      </c>
    </row>
    <row r="756" spans="28:36" x14ac:dyDescent="0.2">
      <c r="AB756" s="190">
        <v>2715</v>
      </c>
      <c r="AC756" s="190">
        <v>2715</v>
      </c>
      <c r="AD756" s="190" t="s">
        <v>240</v>
      </c>
      <c r="AE756" s="190" t="s">
        <v>197</v>
      </c>
      <c r="AF756" s="190">
        <v>0.99986200000000003</v>
      </c>
      <c r="AG756" s="190">
        <v>99.986199999999997</v>
      </c>
      <c r="AI756">
        <f t="shared" si="88"/>
        <v>2715</v>
      </c>
      <c r="AJ756" t="str">
        <f t="shared" si="89"/>
        <v>Rest of NSW</v>
      </c>
    </row>
    <row r="757" spans="28:36" x14ac:dyDescent="0.2">
      <c r="AB757" s="190">
        <v>2715</v>
      </c>
      <c r="AC757" s="190">
        <v>2715</v>
      </c>
      <c r="AD757" s="190" t="s">
        <v>244</v>
      </c>
      <c r="AE757" s="190" t="s">
        <v>206</v>
      </c>
      <c r="AF757" s="190">
        <v>1.381E-4</v>
      </c>
      <c r="AG757" s="190">
        <v>1.38128E-2</v>
      </c>
      <c r="AI757">
        <f t="shared" si="88"/>
        <v>2715</v>
      </c>
      <c r="AJ757" t="str">
        <f t="shared" si="89"/>
        <v>Rest of Vic.</v>
      </c>
    </row>
    <row r="758" spans="28:36" x14ac:dyDescent="0.2">
      <c r="AB758" s="190">
        <v>2716</v>
      </c>
      <c r="AC758" s="190">
        <v>2716</v>
      </c>
      <c r="AD758" s="190" t="s">
        <v>240</v>
      </c>
      <c r="AE758" s="190" t="s">
        <v>197</v>
      </c>
      <c r="AF758" s="190">
        <v>1</v>
      </c>
      <c r="AG758" s="190">
        <v>100</v>
      </c>
      <c r="AI758">
        <f t="shared" si="88"/>
        <v>2716</v>
      </c>
      <c r="AJ758" t="str">
        <f t="shared" si="89"/>
        <v>Rest of NSW</v>
      </c>
    </row>
    <row r="759" spans="28:36" x14ac:dyDescent="0.2">
      <c r="AB759" s="190">
        <v>2717</v>
      </c>
      <c r="AC759" s="190">
        <v>2717</v>
      </c>
      <c r="AD759" s="190" t="s">
        <v>240</v>
      </c>
      <c r="AE759" s="190" t="s">
        <v>197</v>
      </c>
      <c r="AF759" s="190">
        <v>1</v>
      </c>
      <c r="AG759" s="190">
        <v>100</v>
      </c>
      <c r="AI759">
        <f t="shared" si="88"/>
        <v>2717</v>
      </c>
      <c r="AJ759" t="str">
        <f t="shared" si="89"/>
        <v>Rest of NSW</v>
      </c>
    </row>
    <row r="760" spans="28:36" x14ac:dyDescent="0.2">
      <c r="AB760" s="190">
        <v>2720</v>
      </c>
      <c r="AC760" s="190">
        <v>2720</v>
      </c>
      <c r="AD760" s="190" t="s">
        <v>240</v>
      </c>
      <c r="AE760" s="190" t="s">
        <v>197</v>
      </c>
      <c r="AF760" s="190">
        <v>1</v>
      </c>
      <c r="AG760" s="190">
        <v>100</v>
      </c>
      <c r="AI760">
        <f t="shared" si="88"/>
        <v>2720</v>
      </c>
      <c r="AJ760" t="str">
        <f t="shared" si="89"/>
        <v>Rest of NSW</v>
      </c>
    </row>
    <row r="761" spans="28:36" x14ac:dyDescent="0.2">
      <c r="AB761" s="190">
        <v>2721</v>
      </c>
      <c r="AC761" s="190">
        <v>2721</v>
      </c>
      <c r="AD761" s="190" t="s">
        <v>240</v>
      </c>
      <c r="AE761" s="190" t="s">
        <v>197</v>
      </c>
      <c r="AF761" s="190">
        <v>1</v>
      </c>
      <c r="AG761" s="190">
        <v>100</v>
      </c>
      <c r="AI761">
        <f t="shared" si="88"/>
        <v>2721</v>
      </c>
      <c r="AJ761" t="str">
        <f t="shared" si="89"/>
        <v>Rest of NSW</v>
      </c>
    </row>
    <row r="762" spans="28:36" x14ac:dyDescent="0.2">
      <c r="AB762" s="190">
        <v>2722</v>
      </c>
      <c r="AC762" s="190">
        <v>2722</v>
      </c>
      <c r="AD762" s="190" t="s">
        <v>240</v>
      </c>
      <c r="AE762" s="190" t="s">
        <v>197</v>
      </c>
      <c r="AF762" s="190">
        <v>1</v>
      </c>
      <c r="AG762" s="190">
        <v>100</v>
      </c>
      <c r="AI762">
        <f t="shared" si="88"/>
        <v>2722</v>
      </c>
      <c r="AJ762" t="str">
        <f t="shared" si="89"/>
        <v>Rest of NSW</v>
      </c>
    </row>
    <row r="763" spans="28:36" x14ac:dyDescent="0.2">
      <c r="AB763" s="190">
        <v>2725</v>
      </c>
      <c r="AC763" s="190">
        <v>2725</v>
      </c>
      <c r="AD763" s="190" t="s">
        <v>240</v>
      </c>
      <c r="AE763" s="190" t="s">
        <v>197</v>
      </c>
      <c r="AF763" s="190">
        <v>1</v>
      </c>
      <c r="AG763" s="190">
        <v>100</v>
      </c>
      <c r="AI763">
        <f t="shared" si="88"/>
        <v>2725</v>
      </c>
      <c r="AJ763" t="str">
        <f t="shared" si="89"/>
        <v>Rest of NSW</v>
      </c>
    </row>
    <row r="764" spans="28:36" x14ac:dyDescent="0.2">
      <c r="AB764" s="190">
        <v>2726</v>
      </c>
      <c r="AC764" s="190">
        <v>2726</v>
      </c>
      <c r="AD764" s="190" t="s">
        <v>240</v>
      </c>
      <c r="AE764" s="190" t="s">
        <v>197</v>
      </c>
      <c r="AF764" s="190">
        <v>1</v>
      </c>
      <c r="AG764" s="190">
        <v>100</v>
      </c>
      <c r="AI764">
        <f t="shared" si="88"/>
        <v>2726</v>
      </c>
      <c r="AJ764" t="str">
        <f t="shared" si="89"/>
        <v>Rest of NSW</v>
      </c>
    </row>
    <row r="765" spans="28:36" x14ac:dyDescent="0.2">
      <c r="AB765" s="190">
        <v>2727</v>
      </c>
      <c r="AC765" s="190">
        <v>2727</v>
      </c>
      <c r="AD765" s="190" t="s">
        <v>240</v>
      </c>
      <c r="AE765" s="190" t="s">
        <v>197</v>
      </c>
      <c r="AF765" s="190">
        <v>1</v>
      </c>
      <c r="AG765" s="190">
        <v>100</v>
      </c>
      <c r="AI765">
        <f t="shared" si="88"/>
        <v>2727</v>
      </c>
      <c r="AJ765" t="str">
        <f t="shared" si="89"/>
        <v>Rest of NSW</v>
      </c>
    </row>
    <row r="766" spans="28:36" x14ac:dyDescent="0.2">
      <c r="AB766" s="190">
        <v>2729</v>
      </c>
      <c r="AC766" s="190">
        <v>2729</v>
      </c>
      <c r="AD766" s="190" t="s">
        <v>240</v>
      </c>
      <c r="AE766" s="190" t="s">
        <v>197</v>
      </c>
      <c r="AF766" s="190">
        <v>1</v>
      </c>
      <c r="AG766" s="190">
        <v>100</v>
      </c>
      <c r="AI766">
        <f t="shared" si="88"/>
        <v>2729</v>
      </c>
      <c r="AJ766" t="str">
        <f t="shared" si="89"/>
        <v>Rest of NSW</v>
      </c>
    </row>
    <row r="767" spans="28:36" x14ac:dyDescent="0.2">
      <c r="AB767" s="190">
        <v>2730</v>
      </c>
      <c r="AC767" s="190">
        <v>2730</v>
      </c>
      <c r="AD767" s="190" t="s">
        <v>240</v>
      </c>
      <c r="AE767" s="190" t="s">
        <v>197</v>
      </c>
      <c r="AF767" s="190">
        <v>1</v>
      </c>
      <c r="AG767" s="190">
        <v>100</v>
      </c>
      <c r="AI767">
        <f t="shared" ref="AI767:AI830" si="90">AB767*1</f>
        <v>2730</v>
      </c>
      <c r="AJ767" t="str">
        <f t="shared" ref="AJ767:AJ830" si="91">AE767</f>
        <v>Rest of NSW</v>
      </c>
    </row>
    <row r="768" spans="28:36" x14ac:dyDescent="0.2">
      <c r="AB768" s="190">
        <v>2731</v>
      </c>
      <c r="AC768" s="190">
        <v>2731</v>
      </c>
      <c r="AD768" s="190" t="s">
        <v>240</v>
      </c>
      <c r="AE768" s="190" t="s">
        <v>197</v>
      </c>
      <c r="AF768" s="190">
        <v>0.99946100000000004</v>
      </c>
      <c r="AG768" s="190">
        <v>99.946100000000001</v>
      </c>
      <c r="AI768">
        <f t="shared" si="90"/>
        <v>2731</v>
      </c>
      <c r="AJ768" t="str">
        <f t="shared" si="91"/>
        <v>Rest of NSW</v>
      </c>
    </row>
    <row r="769" spans="28:36" x14ac:dyDescent="0.2">
      <c r="AB769" s="190">
        <v>2731</v>
      </c>
      <c r="AC769" s="190">
        <v>2731</v>
      </c>
      <c r="AD769" s="190" t="s">
        <v>244</v>
      </c>
      <c r="AE769" s="190" t="s">
        <v>206</v>
      </c>
      <c r="AF769" s="190">
        <v>5.3899999999999998E-4</v>
      </c>
      <c r="AG769" s="190">
        <v>5.3904300000000002E-2</v>
      </c>
      <c r="AI769">
        <f t="shared" si="90"/>
        <v>2731</v>
      </c>
      <c r="AJ769" t="str">
        <f t="shared" si="91"/>
        <v>Rest of Vic.</v>
      </c>
    </row>
    <row r="770" spans="28:36" x14ac:dyDescent="0.2">
      <c r="AB770" s="190">
        <v>2732</v>
      </c>
      <c r="AC770" s="190">
        <v>2732</v>
      </c>
      <c r="AD770" s="190" t="s">
        <v>240</v>
      </c>
      <c r="AE770" s="190" t="s">
        <v>197</v>
      </c>
      <c r="AF770" s="190">
        <v>0.99814400000000003</v>
      </c>
      <c r="AG770" s="190">
        <v>99.814400000000006</v>
      </c>
      <c r="AI770">
        <f t="shared" si="90"/>
        <v>2732</v>
      </c>
      <c r="AJ770" t="str">
        <f t="shared" si="91"/>
        <v>Rest of NSW</v>
      </c>
    </row>
    <row r="771" spans="28:36" x14ac:dyDescent="0.2">
      <c r="AB771" s="190">
        <v>2732</v>
      </c>
      <c r="AC771" s="190">
        <v>2732</v>
      </c>
      <c r="AD771" s="190" t="s">
        <v>244</v>
      </c>
      <c r="AE771" s="190" t="s">
        <v>206</v>
      </c>
      <c r="AF771" s="190">
        <v>1.8561999999999999E-3</v>
      </c>
      <c r="AG771" s="190">
        <v>0.18562400000000001</v>
      </c>
      <c r="AI771">
        <f t="shared" si="90"/>
        <v>2732</v>
      </c>
      <c r="AJ771" t="str">
        <f t="shared" si="91"/>
        <v>Rest of Vic.</v>
      </c>
    </row>
    <row r="772" spans="28:36" x14ac:dyDescent="0.2">
      <c r="AB772" s="190">
        <v>2733</v>
      </c>
      <c r="AC772" s="190">
        <v>2733</v>
      </c>
      <c r="AD772" s="190" t="s">
        <v>240</v>
      </c>
      <c r="AE772" s="190" t="s">
        <v>197</v>
      </c>
      <c r="AF772" s="190">
        <v>1</v>
      </c>
      <c r="AG772" s="190">
        <v>100</v>
      </c>
      <c r="AI772">
        <f t="shared" si="90"/>
        <v>2733</v>
      </c>
      <c r="AJ772" t="str">
        <f t="shared" si="91"/>
        <v>Rest of NSW</v>
      </c>
    </row>
    <row r="773" spans="28:36" x14ac:dyDescent="0.2">
      <c r="AB773" s="190">
        <v>2734</v>
      </c>
      <c r="AC773" s="190">
        <v>2734</v>
      </c>
      <c r="AD773" s="190" t="s">
        <v>240</v>
      </c>
      <c r="AE773" s="190" t="s">
        <v>197</v>
      </c>
      <c r="AF773" s="190">
        <v>1</v>
      </c>
      <c r="AG773" s="190">
        <v>100</v>
      </c>
      <c r="AI773">
        <f t="shared" si="90"/>
        <v>2734</v>
      </c>
      <c r="AJ773" t="str">
        <f t="shared" si="91"/>
        <v>Rest of NSW</v>
      </c>
    </row>
    <row r="774" spans="28:36" x14ac:dyDescent="0.2">
      <c r="AB774" s="190">
        <v>2735</v>
      </c>
      <c r="AC774" s="190">
        <v>2735</v>
      </c>
      <c r="AD774" s="190" t="s">
        <v>240</v>
      </c>
      <c r="AE774" s="190" t="s">
        <v>197</v>
      </c>
      <c r="AF774" s="190">
        <v>0.90923299999999996</v>
      </c>
      <c r="AG774" s="190">
        <v>90.923299999999998</v>
      </c>
      <c r="AI774">
        <f t="shared" si="90"/>
        <v>2735</v>
      </c>
      <c r="AJ774" t="str">
        <f t="shared" si="91"/>
        <v>Rest of NSW</v>
      </c>
    </row>
    <row r="775" spans="28:36" x14ac:dyDescent="0.2">
      <c r="AB775" s="190">
        <v>2735</v>
      </c>
      <c r="AC775" s="190">
        <v>2735</v>
      </c>
      <c r="AD775" s="190" t="s">
        <v>244</v>
      </c>
      <c r="AE775" s="190" t="s">
        <v>206</v>
      </c>
      <c r="AF775" s="190">
        <v>9.0767200000000006E-2</v>
      </c>
      <c r="AG775" s="190">
        <v>9.0767199999999999</v>
      </c>
      <c r="AI775">
        <f t="shared" si="90"/>
        <v>2735</v>
      </c>
      <c r="AJ775" t="str">
        <f t="shared" si="91"/>
        <v>Rest of Vic.</v>
      </c>
    </row>
    <row r="776" spans="28:36" x14ac:dyDescent="0.2">
      <c r="AB776" s="190">
        <v>2736</v>
      </c>
      <c r="AC776" s="190">
        <v>2736</v>
      </c>
      <c r="AD776" s="190" t="s">
        <v>240</v>
      </c>
      <c r="AE776" s="190" t="s">
        <v>197</v>
      </c>
      <c r="AF776" s="190">
        <v>1</v>
      </c>
      <c r="AG776" s="190">
        <v>100</v>
      </c>
      <c r="AI776">
        <f t="shared" si="90"/>
        <v>2736</v>
      </c>
      <c r="AJ776" t="str">
        <f t="shared" si="91"/>
        <v>Rest of NSW</v>
      </c>
    </row>
    <row r="777" spans="28:36" x14ac:dyDescent="0.2">
      <c r="AB777" s="190">
        <v>2737</v>
      </c>
      <c r="AC777" s="190">
        <v>2737</v>
      </c>
      <c r="AD777" s="190" t="s">
        <v>240</v>
      </c>
      <c r="AE777" s="190" t="s">
        <v>197</v>
      </c>
      <c r="AF777" s="190">
        <v>1</v>
      </c>
      <c r="AG777" s="190">
        <v>100</v>
      </c>
      <c r="AI777">
        <f t="shared" si="90"/>
        <v>2737</v>
      </c>
      <c r="AJ777" t="str">
        <f t="shared" si="91"/>
        <v>Rest of NSW</v>
      </c>
    </row>
    <row r="778" spans="28:36" x14ac:dyDescent="0.2">
      <c r="AB778" s="190">
        <v>2738</v>
      </c>
      <c r="AC778" s="190">
        <v>2738</v>
      </c>
      <c r="AD778" s="190" t="s">
        <v>240</v>
      </c>
      <c r="AE778" s="190" t="s">
        <v>197</v>
      </c>
      <c r="AF778" s="190">
        <v>0.999919</v>
      </c>
      <c r="AG778" s="190">
        <v>99.991900000000001</v>
      </c>
      <c r="AI778">
        <f t="shared" si="90"/>
        <v>2738</v>
      </c>
      <c r="AJ778" t="str">
        <f t="shared" si="91"/>
        <v>Rest of NSW</v>
      </c>
    </row>
    <row r="779" spans="28:36" x14ac:dyDescent="0.2">
      <c r="AB779" s="190">
        <v>2739</v>
      </c>
      <c r="AC779" s="190">
        <v>2739</v>
      </c>
      <c r="AD779" s="190" t="s">
        <v>240</v>
      </c>
      <c r="AE779" s="190" t="s">
        <v>197</v>
      </c>
      <c r="AF779" s="190">
        <v>0.997116</v>
      </c>
      <c r="AG779" s="190">
        <v>99.711600000000004</v>
      </c>
      <c r="AI779">
        <f t="shared" si="90"/>
        <v>2739</v>
      </c>
      <c r="AJ779" t="str">
        <f t="shared" si="91"/>
        <v>Rest of NSW</v>
      </c>
    </row>
    <row r="780" spans="28:36" x14ac:dyDescent="0.2">
      <c r="AB780" s="190">
        <v>2739</v>
      </c>
      <c r="AC780" s="190">
        <v>2739</v>
      </c>
      <c r="AD780" s="190" t="s">
        <v>244</v>
      </c>
      <c r="AE780" s="190" t="s">
        <v>206</v>
      </c>
      <c r="AF780" s="190">
        <v>2.8842999999999998E-3</v>
      </c>
      <c r="AG780" s="190">
        <v>0.28842600000000002</v>
      </c>
      <c r="AI780">
        <f t="shared" si="90"/>
        <v>2739</v>
      </c>
      <c r="AJ780" t="str">
        <f t="shared" si="91"/>
        <v>Rest of Vic.</v>
      </c>
    </row>
    <row r="781" spans="28:36" x14ac:dyDescent="0.2">
      <c r="AB781" s="190">
        <v>2745</v>
      </c>
      <c r="AC781" s="190">
        <v>2745</v>
      </c>
      <c r="AD781" s="190" t="s">
        <v>239</v>
      </c>
      <c r="AE781" s="190" t="s">
        <v>194</v>
      </c>
      <c r="AF781" s="190">
        <v>1</v>
      </c>
      <c r="AG781" s="190">
        <v>100</v>
      </c>
      <c r="AI781">
        <f t="shared" si="90"/>
        <v>2745</v>
      </c>
      <c r="AJ781" t="str">
        <f t="shared" si="91"/>
        <v>Greater Sydney</v>
      </c>
    </row>
    <row r="782" spans="28:36" x14ac:dyDescent="0.2">
      <c r="AB782" s="190">
        <v>2747</v>
      </c>
      <c r="AC782" s="190">
        <v>2747</v>
      </c>
      <c r="AD782" s="190" t="s">
        <v>239</v>
      </c>
      <c r="AE782" s="190" t="s">
        <v>194</v>
      </c>
      <c r="AF782" s="190">
        <v>1</v>
      </c>
      <c r="AG782" s="190">
        <v>100</v>
      </c>
      <c r="AI782">
        <f t="shared" si="90"/>
        <v>2747</v>
      </c>
      <c r="AJ782" t="str">
        <f t="shared" si="91"/>
        <v>Greater Sydney</v>
      </c>
    </row>
    <row r="783" spans="28:36" x14ac:dyDescent="0.2">
      <c r="AB783" s="190">
        <v>2748</v>
      </c>
      <c r="AC783" s="190">
        <v>2748</v>
      </c>
      <c r="AD783" s="190" t="s">
        <v>239</v>
      </c>
      <c r="AE783" s="190" t="s">
        <v>194</v>
      </c>
      <c r="AF783" s="190">
        <v>1</v>
      </c>
      <c r="AG783" s="190">
        <v>100</v>
      </c>
      <c r="AI783">
        <f t="shared" si="90"/>
        <v>2748</v>
      </c>
      <c r="AJ783" t="str">
        <f t="shared" si="91"/>
        <v>Greater Sydney</v>
      </c>
    </row>
    <row r="784" spans="28:36" x14ac:dyDescent="0.2">
      <c r="AB784" s="190">
        <v>2749</v>
      </c>
      <c r="AC784" s="190">
        <v>2749</v>
      </c>
      <c r="AD784" s="190" t="s">
        <v>239</v>
      </c>
      <c r="AE784" s="190" t="s">
        <v>194</v>
      </c>
      <c r="AF784" s="190">
        <v>1</v>
      </c>
      <c r="AG784" s="190">
        <v>100</v>
      </c>
      <c r="AI784">
        <f t="shared" si="90"/>
        <v>2749</v>
      </c>
      <c r="AJ784" t="str">
        <f t="shared" si="91"/>
        <v>Greater Sydney</v>
      </c>
    </row>
    <row r="785" spans="28:36" x14ac:dyDescent="0.2">
      <c r="AB785" s="190">
        <v>2750</v>
      </c>
      <c r="AC785" s="190">
        <v>2750</v>
      </c>
      <c r="AD785" s="190" t="s">
        <v>239</v>
      </c>
      <c r="AE785" s="190" t="s">
        <v>194</v>
      </c>
      <c r="AF785" s="190">
        <v>1</v>
      </c>
      <c r="AG785" s="190">
        <v>100</v>
      </c>
      <c r="AI785">
        <f t="shared" si="90"/>
        <v>2750</v>
      </c>
      <c r="AJ785" t="str">
        <f t="shared" si="91"/>
        <v>Greater Sydney</v>
      </c>
    </row>
    <row r="786" spans="28:36" x14ac:dyDescent="0.2">
      <c r="AB786" s="190">
        <v>2752</v>
      </c>
      <c r="AC786" s="190">
        <v>2752</v>
      </c>
      <c r="AD786" s="190" t="s">
        <v>239</v>
      </c>
      <c r="AE786" s="190" t="s">
        <v>194</v>
      </c>
      <c r="AF786" s="190">
        <v>1</v>
      </c>
      <c r="AG786" s="190">
        <v>100</v>
      </c>
      <c r="AI786">
        <f t="shared" si="90"/>
        <v>2752</v>
      </c>
      <c r="AJ786" t="str">
        <f t="shared" si="91"/>
        <v>Greater Sydney</v>
      </c>
    </row>
    <row r="787" spans="28:36" x14ac:dyDescent="0.2">
      <c r="AB787" s="190">
        <v>2753</v>
      </c>
      <c r="AC787" s="190">
        <v>2753</v>
      </c>
      <c r="AD787" s="190" t="s">
        <v>239</v>
      </c>
      <c r="AE787" s="190" t="s">
        <v>194</v>
      </c>
      <c r="AF787" s="190">
        <v>1</v>
      </c>
      <c r="AG787" s="190">
        <v>100</v>
      </c>
      <c r="AI787">
        <f t="shared" si="90"/>
        <v>2753</v>
      </c>
      <c r="AJ787" t="str">
        <f t="shared" si="91"/>
        <v>Greater Sydney</v>
      </c>
    </row>
    <row r="788" spans="28:36" x14ac:dyDescent="0.2">
      <c r="AB788" s="190">
        <v>2754</v>
      </c>
      <c r="AC788" s="190">
        <v>2754</v>
      </c>
      <c r="AD788" s="190" t="s">
        <v>239</v>
      </c>
      <c r="AE788" s="190" t="s">
        <v>194</v>
      </c>
      <c r="AF788" s="190">
        <v>1</v>
      </c>
      <c r="AG788" s="190">
        <v>100</v>
      </c>
      <c r="AI788">
        <f t="shared" si="90"/>
        <v>2754</v>
      </c>
      <c r="AJ788" t="str">
        <f t="shared" si="91"/>
        <v>Greater Sydney</v>
      </c>
    </row>
    <row r="789" spans="28:36" x14ac:dyDescent="0.2">
      <c r="AB789" s="190">
        <v>2755</v>
      </c>
      <c r="AC789" s="190">
        <v>2755</v>
      </c>
      <c r="AD789" s="190" t="s">
        <v>239</v>
      </c>
      <c r="AE789" s="190" t="s">
        <v>194</v>
      </c>
      <c r="AF789" s="190">
        <v>1</v>
      </c>
      <c r="AG789" s="190">
        <v>100</v>
      </c>
      <c r="AI789">
        <f t="shared" si="90"/>
        <v>2755</v>
      </c>
      <c r="AJ789" t="str">
        <f t="shared" si="91"/>
        <v>Greater Sydney</v>
      </c>
    </row>
    <row r="790" spans="28:36" x14ac:dyDescent="0.2">
      <c r="AB790" s="190">
        <v>2756</v>
      </c>
      <c r="AC790" s="190">
        <v>2756</v>
      </c>
      <c r="AD790" s="190" t="s">
        <v>239</v>
      </c>
      <c r="AE790" s="190" t="s">
        <v>194</v>
      </c>
      <c r="AF790" s="190">
        <v>1</v>
      </c>
      <c r="AG790" s="190">
        <v>100</v>
      </c>
      <c r="AI790">
        <f t="shared" si="90"/>
        <v>2756</v>
      </c>
      <c r="AJ790" t="str">
        <f t="shared" si="91"/>
        <v>Greater Sydney</v>
      </c>
    </row>
    <row r="791" spans="28:36" x14ac:dyDescent="0.2">
      <c r="AB791" s="190">
        <v>2757</v>
      </c>
      <c r="AC791" s="190">
        <v>2757</v>
      </c>
      <c r="AD791" s="190" t="s">
        <v>239</v>
      </c>
      <c r="AE791" s="190" t="s">
        <v>194</v>
      </c>
      <c r="AF791" s="190">
        <v>1</v>
      </c>
      <c r="AG791" s="190">
        <v>100</v>
      </c>
      <c r="AI791">
        <f t="shared" si="90"/>
        <v>2757</v>
      </c>
      <c r="AJ791" t="str">
        <f t="shared" si="91"/>
        <v>Greater Sydney</v>
      </c>
    </row>
    <row r="792" spans="28:36" x14ac:dyDescent="0.2">
      <c r="AB792" s="190">
        <v>2758</v>
      </c>
      <c r="AC792" s="190">
        <v>2758</v>
      </c>
      <c r="AD792" s="190" t="s">
        <v>239</v>
      </c>
      <c r="AE792" s="190" t="s">
        <v>194</v>
      </c>
      <c r="AF792" s="190">
        <v>1</v>
      </c>
      <c r="AG792" s="190">
        <v>100</v>
      </c>
      <c r="AI792">
        <f t="shared" si="90"/>
        <v>2758</v>
      </c>
      <c r="AJ792" t="str">
        <f t="shared" si="91"/>
        <v>Greater Sydney</v>
      </c>
    </row>
    <row r="793" spans="28:36" x14ac:dyDescent="0.2">
      <c r="AB793" s="190">
        <v>2759</v>
      </c>
      <c r="AC793" s="190">
        <v>2759</v>
      </c>
      <c r="AD793" s="190" t="s">
        <v>239</v>
      </c>
      <c r="AE793" s="190" t="s">
        <v>194</v>
      </c>
      <c r="AF793" s="190">
        <v>1</v>
      </c>
      <c r="AG793" s="190">
        <v>100</v>
      </c>
      <c r="AI793">
        <f t="shared" si="90"/>
        <v>2759</v>
      </c>
      <c r="AJ793" t="str">
        <f t="shared" si="91"/>
        <v>Greater Sydney</v>
      </c>
    </row>
    <row r="794" spans="28:36" x14ac:dyDescent="0.2">
      <c r="AB794" s="190">
        <v>2760</v>
      </c>
      <c r="AC794" s="190">
        <v>2760</v>
      </c>
      <c r="AD794" s="190" t="s">
        <v>239</v>
      </c>
      <c r="AE794" s="190" t="s">
        <v>194</v>
      </c>
      <c r="AF794" s="190">
        <v>1</v>
      </c>
      <c r="AG794" s="190">
        <v>100</v>
      </c>
      <c r="AI794">
        <f t="shared" si="90"/>
        <v>2760</v>
      </c>
      <c r="AJ794" t="str">
        <f t="shared" si="91"/>
        <v>Greater Sydney</v>
      </c>
    </row>
    <row r="795" spans="28:36" x14ac:dyDescent="0.2">
      <c r="AB795" s="190">
        <v>2761</v>
      </c>
      <c r="AC795" s="190">
        <v>2761</v>
      </c>
      <c r="AD795" s="190" t="s">
        <v>239</v>
      </c>
      <c r="AE795" s="190" t="s">
        <v>194</v>
      </c>
      <c r="AF795" s="190">
        <v>1</v>
      </c>
      <c r="AG795" s="190">
        <v>100</v>
      </c>
      <c r="AI795">
        <f t="shared" si="90"/>
        <v>2761</v>
      </c>
      <c r="AJ795" t="str">
        <f t="shared" si="91"/>
        <v>Greater Sydney</v>
      </c>
    </row>
    <row r="796" spans="28:36" x14ac:dyDescent="0.2">
      <c r="AB796" s="190">
        <v>2762</v>
      </c>
      <c r="AC796" s="190">
        <v>2762</v>
      </c>
      <c r="AD796" s="190" t="s">
        <v>239</v>
      </c>
      <c r="AE796" s="190" t="s">
        <v>194</v>
      </c>
      <c r="AF796" s="190">
        <v>1</v>
      </c>
      <c r="AG796" s="190">
        <v>100</v>
      </c>
      <c r="AI796">
        <f t="shared" si="90"/>
        <v>2762</v>
      </c>
      <c r="AJ796" t="str">
        <f t="shared" si="91"/>
        <v>Greater Sydney</v>
      </c>
    </row>
    <row r="797" spans="28:36" x14ac:dyDescent="0.2">
      <c r="AB797" s="190">
        <v>2763</v>
      </c>
      <c r="AC797" s="190">
        <v>2763</v>
      </c>
      <c r="AD797" s="190" t="s">
        <v>239</v>
      </c>
      <c r="AE797" s="190" t="s">
        <v>194</v>
      </c>
      <c r="AF797" s="190">
        <v>1</v>
      </c>
      <c r="AG797" s="190">
        <v>100</v>
      </c>
      <c r="AI797">
        <f t="shared" si="90"/>
        <v>2763</v>
      </c>
      <c r="AJ797" t="str">
        <f t="shared" si="91"/>
        <v>Greater Sydney</v>
      </c>
    </row>
    <row r="798" spans="28:36" x14ac:dyDescent="0.2">
      <c r="AB798" s="190">
        <v>2765</v>
      </c>
      <c r="AC798" s="190">
        <v>2765</v>
      </c>
      <c r="AD798" s="190" t="s">
        <v>239</v>
      </c>
      <c r="AE798" s="190" t="s">
        <v>194</v>
      </c>
      <c r="AF798" s="190">
        <v>1</v>
      </c>
      <c r="AG798" s="190">
        <v>100</v>
      </c>
      <c r="AI798">
        <f t="shared" si="90"/>
        <v>2765</v>
      </c>
      <c r="AJ798" t="str">
        <f t="shared" si="91"/>
        <v>Greater Sydney</v>
      </c>
    </row>
    <row r="799" spans="28:36" x14ac:dyDescent="0.2">
      <c r="AB799" s="190">
        <v>2766</v>
      </c>
      <c r="AC799" s="190">
        <v>2766</v>
      </c>
      <c r="AD799" s="190" t="s">
        <v>239</v>
      </c>
      <c r="AE799" s="190" t="s">
        <v>194</v>
      </c>
      <c r="AF799" s="190">
        <v>1</v>
      </c>
      <c r="AG799" s="190">
        <v>100</v>
      </c>
      <c r="AI799">
        <f t="shared" si="90"/>
        <v>2766</v>
      </c>
      <c r="AJ799" t="str">
        <f t="shared" si="91"/>
        <v>Greater Sydney</v>
      </c>
    </row>
    <row r="800" spans="28:36" x14ac:dyDescent="0.2">
      <c r="AB800" s="190">
        <v>2767</v>
      </c>
      <c r="AC800" s="190">
        <v>2767</v>
      </c>
      <c r="AD800" s="190" t="s">
        <v>239</v>
      </c>
      <c r="AE800" s="190" t="s">
        <v>194</v>
      </c>
      <c r="AF800" s="190">
        <v>1</v>
      </c>
      <c r="AG800" s="190">
        <v>100</v>
      </c>
      <c r="AI800">
        <f t="shared" si="90"/>
        <v>2767</v>
      </c>
      <c r="AJ800" t="str">
        <f t="shared" si="91"/>
        <v>Greater Sydney</v>
      </c>
    </row>
    <row r="801" spans="28:36" x14ac:dyDescent="0.2">
      <c r="AB801" s="190">
        <v>2768</v>
      </c>
      <c r="AC801" s="190">
        <v>2768</v>
      </c>
      <c r="AD801" s="190" t="s">
        <v>239</v>
      </c>
      <c r="AE801" s="190" t="s">
        <v>194</v>
      </c>
      <c r="AF801" s="190">
        <v>1</v>
      </c>
      <c r="AG801" s="190">
        <v>100</v>
      </c>
      <c r="AI801">
        <f t="shared" si="90"/>
        <v>2768</v>
      </c>
      <c r="AJ801" t="str">
        <f t="shared" si="91"/>
        <v>Greater Sydney</v>
      </c>
    </row>
    <row r="802" spans="28:36" x14ac:dyDescent="0.2">
      <c r="AB802" s="190">
        <v>2769</v>
      </c>
      <c r="AC802" s="190">
        <v>2769</v>
      </c>
      <c r="AD802" s="190" t="s">
        <v>239</v>
      </c>
      <c r="AE802" s="190" t="s">
        <v>194</v>
      </c>
      <c r="AF802" s="190">
        <v>1</v>
      </c>
      <c r="AG802" s="190">
        <v>100</v>
      </c>
      <c r="AI802">
        <f t="shared" si="90"/>
        <v>2769</v>
      </c>
      <c r="AJ802" t="str">
        <f t="shared" si="91"/>
        <v>Greater Sydney</v>
      </c>
    </row>
    <row r="803" spans="28:36" x14ac:dyDescent="0.2">
      <c r="AB803" s="190">
        <v>2770</v>
      </c>
      <c r="AC803" s="190">
        <v>2770</v>
      </c>
      <c r="AD803" s="190" t="s">
        <v>239</v>
      </c>
      <c r="AE803" s="190" t="s">
        <v>194</v>
      </c>
      <c r="AF803" s="190">
        <v>1</v>
      </c>
      <c r="AG803" s="190">
        <v>100</v>
      </c>
      <c r="AI803">
        <f t="shared" si="90"/>
        <v>2770</v>
      </c>
      <c r="AJ803" t="str">
        <f t="shared" si="91"/>
        <v>Greater Sydney</v>
      </c>
    </row>
    <row r="804" spans="28:36" x14ac:dyDescent="0.2">
      <c r="AB804" s="190">
        <v>2773</v>
      </c>
      <c r="AC804" s="190">
        <v>2773</v>
      </c>
      <c r="AD804" s="190" t="s">
        <v>239</v>
      </c>
      <c r="AE804" s="190" t="s">
        <v>194</v>
      </c>
      <c r="AF804" s="190">
        <v>1</v>
      </c>
      <c r="AG804" s="190">
        <v>100</v>
      </c>
      <c r="AI804">
        <f t="shared" si="90"/>
        <v>2773</v>
      </c>
      <c r="AJ804" t="str">
        <f t="shared" si="91"/>
        <v>Greater Sydney</v>
      </c>
    </row>
    <row r="805" spans="28:36" x14ac:dyDescent="0.2">
      <c r="AB805" s="190">
        <v>2774</v>
      </c>
      <c r="AC805" s="190">
        <v>2774</v>
      </c>
      <c r="AD805" s="190" t="s">
        <v>239</v>
      </c>
      <c r="AE805" s="190" t="s">
        <v>194</v>
      </c>
      <c r="AF805" s="190">
        <v>1</v>
      </c>
      <c r="AG805" s="190">
        <v>100</v>
      </c>
      <c r="AI805">
        <f t="shared" si="90"/>
        <v>2774</v>
      </c>
      <c r="AJ805" t="str">
        <f t="shared" si="91"/>
        <v>Greater Sydney</v>
      </c>
    </row>
    <row r="806" spans="28:36" x14ac:dyDescent="0.2">
      <c r="AB806" s="190">
        <v>2775</v>
      </c>
      <c r="AC806" s="190">
        <v>2775</v>
      </c>
      <c r="AD806" s="190" t="s">
        <v>239</v>
      </c>
      <c r="AE806" s="190" t="s">
        <v>194</v>
      </c>
      <c r="AF806" s="190">
        <v>0.97788399999999998</v>
      </c>
      <c r="AG806" s="190">
        <v>97.788399999999996</v>
      </c>
      <c r="AI806">
        <f t="shared" si="90"/>
        <v>2775</v>
      </c>
      <c r="AJ806" t="str">
        <f t="shared" si="91"/>
        <v>Greater Sydney</v>
      </c>
    </row>
    <row r="807" spans="28:36" x14ac:dyDescent="0.2">
      <c r="AB807" s="190">
        <v>2776</v>
      </c>
      <c r="AC807" s="190">
        <v>2776</v>
      </c>
      <c r="AD807" s="190" t="s">
        <v>239</v>
      </c>
      <c r="AE807" s="190" t="s">
        <v>194</v>
      </c>
      <c r="AF807" s="190">
        <v>1</v>
      </c>
      <c r="AG807" s="190">
        <v>100</v>
      </c>
      <c r="AI807">
        <f t="shared" si="90"/>
        <v>2776</v>
      </c>
      <c r="AJ807" t="str">
        <f t="shared" si="91"/>
        <v>Greater Sydney</v>
      </c>
    </row>
    <row r="808" spans="28:36" x14ac:dyDescent="0.2">
      <c r="AB808" s="190">
        <v>2777</v>
      </c>
      <c r="AC808" s="190">
        <v>2777</v>
      </c>
      <c r="AD808" s="190" t="s">
        <v>239</v>
      </c>
      <c r="AE808" s="190" t="s">
        <v>194</v>
      </c>
      <c r="AF808" s="190">
        <v>1</v>
      </c>
      <c r="AG808" s="190">
        <v>100</v>
      </c>
      <c r="AI808">
        <f t="shared" si="90"/>
        <v>2777</v>
      </c>
      <c r="AJ808" t="str">
        <f t="shared" si="91"/>
        <v>Greater Sydney</v>
      </c>
    </row>
    <row r="809" spans="28:36" x14ac:dyDescent="0.2">
      <c r="AB809" s="190">
        <v>2778</v>
      </c>
      <c r="AC809" s="190">
        <v>2778</v>
      </c>
      <c r="AD809" s="190" t="s">
        <v>239</v>
      </c>
      <c r="AE809" s="190" t="s">
        <v>194</v>
      </c>
      <c r="AF809" s="190">
        <v>1</v>
      </c>
      <c r="AG809" s="190">
        <v>100</v>
      </c>
      <c r="AI809">
        <f t="shared" si="90"/>
        <v>2778</v>
      </c>
      <c r="AJ809" t="str">
        <f t="shared" si="91"/>
        <v>Greater Sydney</v>
      </c>
    </row>
    <row r="810" spans="28:36" x14ac:dyDescent="0.2">
      <c r="AB810" s="190">
        <v>2779</v>
      </c>
      <c r="AC810" s="190">
        <v>2779</v>
      </c>
      <c r="AD810" s="190" t="s">
        <v>239</v>
      </c>
      <c r="AE810" s="190" t="s">
        <v>194</v>
      </c>
      <c r="AF810" s="190">
        <v>1</v>
      </c>
      <c r="AG810" s="190">
        <v>100</v>
      </c>
      <c r="AI810">
        <f t="shared" si="90"/>
        <v>2779</v>
      </c>
      <c r="AJ810" t="str">
        <f t="shared" si="91"/>
        <v>Greater Sydney</v>
      </c>
    </row>
    <row r="811" spans="28:36" x14ac:dyDescent="0.2">
      <c r="AB811" s="190">
        <v>2780</v>
      </c>
      <c r="AC811" s="190">
        <v>2780</v>
      </c>
      <c r="AD811" s="190" t="s">
        <v>239</v>
      </c>
      <c r="AE811" s="190" t="s">
        <v>194</v>
      </c>
      <c r="AF811" s="190">
        <v>1</v>
      </c>
      <c r="AG811" s="190">
        <v>100</v>
      </c>
      <c r="AI811">
        <f t="shared" si="90"/>
        <v>2780</v>
      </c>
      <c r="AJ811" t="str">
        <f t="shared" si="91"/>
        <v>Greater Sydney</v>
      </c>
    </row>
    <row r="812" spans="28:36" x14ac:dyDescent="0.2">
      <c r="AB812" s="190">
        <v>2782</v>
      </c>
      <c r="AC812" s="190">
        <v>2782</v>
      </c>
      <c r="AD812" s="190" t="s">
        <v>239</v>
      </c>
      <c r="AE812" s="190" t="s">
        <v>194</v>
      </c>
      <c r="AF812" s="190">
        <v>1</v>
      </c>
      <c r="AG812" s="190">
        <v>100</v>
      </c>
      <c r="AI812">
        <f t="shared" si="90"/>
        <v>2782</v>
      </c>
      <c r="AJ812" t="str">
        <f t="shared" si="91"/>
        <v>Greater Sydney</v>
      </c>
    </row>
    <row r="813" spans="28:36" x14ac:dyDescent="0.2">
      <c r="AB813" s="190">
        <v>2783</v>
      </c>
      <c r="AC813" s="190">
        <v>2783</v>
      </c>
      <c r="AD813" s="190" t="s">
        <v>239</v>
      </c>
      <c r="AE813" s="190" t="s">
        <v>194</v>
      </c>
      <c r="AF813" s="190">
        <v>1</v>
      </c>
      <c r="AG813" s="190">
        <v>100</v>
      </c>
      <c r="AI813">
        <f t="shared" si="90"/>
        <v>2783</v>
      </c>
      <c r="AJ813" t="str">
        <f t="shared" si="91"/>
        <v>Greater Sydney</v>
      </c>
    </row>
    <row r="814" spans="28:36" x14ac:dyDescent="0.2">
      <c r="AB814" s="190">
        <v>2784</v>
      </c>
      <c r="AC814" s="190">
        <v>2784</v>
      </c>
      <c r="AD814" s="190" t="s">
        <v>239</v>
      </c>
      <c r="AE814" s="190" t="s">
        <v>194</v>
      </c>
      <c r="AF814" s="190">
        <v>1</v>
      </c>
      <c r="AG814" s="190">
        <v>100</v>
      </c>
      <c r="AI814">
        <f t="shared" si="90"/>
        <v>2784</v>
      </c>
      <c r="AJ814" t="str">
        <f t="shared" si="91"/>
        <v>Greater Sydney</v>
      </c>
    </row>
    <row r="815" spans="28:36" x14ac:dyDescent="0.2">
      <c r="AB815" s="190">
        <v>2785</v>
      </c>
      <c r="AC815" s="190">
        <v>2785</v>
      </c>
      <c r="AD815" s="190" t="s">
        <v>239</v>
      </c>
      <c r="AE815" s="190" t="s">
        <v>194</v>
      </c>
      <c r="AF815" s="190">
        <v>0.99948899999999996</v>
      </c>
      <c r="AG815" s="190">
        <v>99.948899999999995</v>
      </c>
      <c r="AI815">
        <f t="shared" si="90"/>
        <v>2785</v>
      </c>
      <c r="AJ815" t="str">
        <f t="shared" si="91"/>
        <v>Greater Sydney</v>
      </c>
    </row>
    <row r="816" spans="28:36" x14ac:dyDescent="0.2">
      <c r="AB816" s="190">
        <v>2785</v>
      </c>
      <c r="AC816" s="190">
        <v>2785</v>
      </c>
      <c r="AD816" s="190" t="s">
        <v>240</v>
      </c>
      <c r="AE816" s="190" t="s">
        <v>197</v>
      </c>
      <c r="AF816" s="190">
        <v>5.107E-4</v>
      </c>
      <c r="AG816" s="190">
        <v>5.1066899999999998E-2</v>
      </c>
      <c r="AI816">
        <f t="shared" si="90"/>
        <v>2785</v>
      </c>
      <c r="AJ816" t="str">
        <f t="shared" si="91"/>
        <v>Rest of NSW</v>
      </c>
    </row>
    <row r="817" spans="28:36" x14ac:dyDescent="0.2">
      <c r="AB817" s="190">
        <v>2786</v>
      </c>
      <c r="AC817" s="190">
        <v>2786</v>
      </c>
      <c r="AD817" s="190" t="s">
        <v>239</v>
      </c>
      <c r="AE817" s="190" t="s">
        <v>194</v>
      </c>
      <c r="AF817" s="190">
        <v>0.91330599999999995</v>
      </c>
      <c r="AG817" s="190">
        <v>91.330600000000004</v>
      </c>
      <c r="AI817">
        <f t="shared" si="90"/>
        <v>2786</v>
      </c>
      <c r="AJ817" t="str">
        <f t="shared" si="91"/>
        <v>Greater Sydney</v>
      </c>
    </row>
    <row r="818" spans="28:36" x14ac:dyDescent="0.2">
      <c r="AB818" s="190">
        <v>2786</v>
      </c>
      <c r="AC818" s="190">
        <v>2786</v>
      </c>
      <c r="AD818" s="190" t="s">
        <v>240</v>
      </c>
      <c r="AE818" s="190" t="s">
        <v>197</v>
      </c>
      <c r="AF818" s="190">
        <v>8.6693599999999996E-2</v>
      </c>
      <c r="AG818" s="190">
        <v>8.6693599999999993</v>
      </c>
      <c r="AI818">
        <f t="shared" si="90"/>
        <v>2786</v>
      </c>
      <c r="AJ818" t="str">
        <f t="shared" si="91"/>
        <v>Rest of NSW</v>
      </c>
    </row>
    <row r="819" spans="28:36" x14ac:dyDescent="0.2">
      <c r="AB819" s="190">
        <v>2787</v>
      </c>
      <c r="AC819" s="190">
        <v>2787</v>
      </c>
      <c r="AD819" s="190" t="s">
        <v>239</v>
      </c>
      <c r="AE819" s="190" t="s">
        <v>194</v>
      </c>
      <c r="AF819" s="190">
        <v>1.1994700000000001E-2</v>
      </c>
      <c r="AG819" s="190">
        <v>1.19947</v>
      </c>
      <c r="AI819">
        <f t="shared" si="90"/>
        <v>2787</v>
      </c>
      <c r="AJ819" t="str">
        <f t="shared" si="91"/>
        <v>Greater Sydney</v>
      </c>
    </row>
    <row r="820" spans="28:36" x14ac:dyDescent="0.2">
      <c r="AB820" s="190">
        <v>2787</v>
      </c>
      <c r="AC820" s="190">
        <v>2787</v>
      </c>
      <c r="AD820" s="190" t="s">
        <v>240</v>
      </c>
      <c r="AE820" s="190" t="s">
        <v>197</v>
      </c>
      <c r="AF820" s="190">
        <v>0.98800500000000002</v>
      </c>
      <c r="AG820" s="190">
        <v>98.8005</v>
      </c>
      <c r="AI820">
        <f t="shared" si="90"/>
        <v>2787</v>
      </c>
      <c r="AJ820" t="str">
        <f t="shared" si="91"/>
        <v>Rest of NSW</v>
      </c>
    </row>
    <row r="821" spans="28:36" x14ac:dyDescent="0.2">
      <c r="AB821" s="190">
        <v>2790</v>
      </c>
      <c r="AC821" s="190">
        <v>2790</v>
      </c>
      <c r="AD821" s="190" t="s">
        <v>239</v>
      </c>
      <c r="AE821" s="190" t="s">
        <v>194</v>
      </c>
      <c r="AF821" s="190">
        <v>1.4329999999999999E-4</v>
      </c>
      <c r="AG821" s="190">
        <v>1.4331099999999999E-2</v>
      </c>
      <c r="AI821">
        <f t="shared" si="90"/>
        <v>2790</v>
      </c>
      <c r="AJ821" t="str">
        <f t="shared" si="91"/>
        <v>Greater Sydney</v>
      </c>
    </row>
    <row r="822" spans="28:36" x14ac:dyDescent="0.2">
      <c r="AB822" s="190">
        <v>2790</v>
      </c>
      <c r="AC822" s="190">
        <v>2790</v>
      </c>
      <c r="AD822" s="190" t="s">
        <v>240</v>
      </c>
      <c r="AE822" s="190" t="s">
        <v>197</v>
      </c>
      <c r="AF822" s="190">
        <v>0.999857</v>
      </c>
      <c r="AG822" s="190">
        <v>99.985699999999994</v>
      </c>
      <c r="AI822">
        <f t="shared" si="90"/>
        <v>2790</v>
      </c>
      <c r="AJ822" t="str">
        <f t="shared" si="91"/>
        <v>Rest of NSW</v>
      </c>
    </row>
    <row r="823" spans="28:36" x14ac:dyDescent="0.2">
      <c r="AB823" s="190">
        <v>2791</v>
      </c>
      <c r="AC823" s="190">
        <v>2791</v>
      </c>
      <c r="AD823" s="190" t="s">
        <v>240</v>
      </c>
      <c r="AE823" s="190" t="s">
        <v>197</v>
      </c>
      <c r="AF823" s="190">
        <v>1</v>
      </c>
      <c r="AG823" s="190">
        <v>100</v>
      </c>
      <c r="AI823">
        <f t="shared" si="90"/>
        <v>2791</v>
      </c>
      <c r="AJ823" t="str">
        <f t="shared" si="91"/>
        <v>Rest of NSW</v>
      </c>
    </row>
    <row r="824" spans="28:36" x14ac:dyDescent="0.2">
      <c r="AB824" s="190">
        <v>2792</v>
      </c>
      <c r="AC824" s="190">
        <v>2792</v>
      </c>
      <c r="AD824" s="190" t="s">
        <v>240</v>
      </c>
      <c r="AE824" s="190" t="s">
        <v>197</v>
      </c>
      <c r="AF824" s="190">
        <v>1</v>
      </c>
      <c r="AG824" s="190">
        <v>100</v>
      </c>
      <c r="AI824">
        <f t="shared" si="90"/>
        <v>2792</v>
      </c>
      <c r="AJ824" t="str">
        <f t="shared" si="91"/>
        <v>Rest of NSW</v>
      </c>
    </row>
    <row r="825" spans="28:36" x14ac:dyDescent="0.2">
      <c r="AB825" s="190">
        <v>2793</v>
      </c>
      <c r="AC825" s="190">
        <v>2793</v>
      </c>
      <c r="AD825" s="190" t="s">
        <v>240</v>
      </c>
      <c r="AE825" s="190" t="s">
        <v>197</v>
      </c>
      <c r="AF825" s="190">
        <v>1</v>
      </c>
      <c r="AG825" s="190">
        <v>100</v>
      </c>
      <c r="AI825">
        <f t="shared" si="90"/>
        <v>2793</v>
      </c>
      <c r="AJ825" t="str">
        <f t="shared" si="91"/>
        <v>Rest of NSW</v>
      </c>
    </row>
    <row r="826" spans="28:36" x14ac:dyDescent="0.2">
      <c r="AB826" s="190">
        <v>2794</v>
      </c>
      <c r="AC826" s="190">
        <v>2794</v>
      </c>
      <c r="AD826" s="190" t="s">
        <v>240</v>
      </c>
      <c r="AE826" s="190" t="s">
        <v>197</v>
      </c>
      <c r="AF826" s="190">
        <v>1</v>
      </c>
      <c r="AG826" s="190">
        <v>100</v>
      </c>
      <c r="AI826">
        <f t="shared" si="90"/>
        <v>2794</v>
      </c>
      <c r="AJ826" t="str">
        <f t="shared" si="91"/>
        <v>Rest of NSW</v>
      </c>
    </row>
    <row r="827" spans="28:36" x14ac:dyDescent="0.2">
      <c r="AB827" s="190">
        <v>2795</v>
      </c>
      <c r="AC827" s="190">
        <v>2795</v>
      </c>
      <c r="AD827" s="190" t="s">
        <v>240</v>
      </c>
      <c r="AE827" s="190" t="s">
        <v>197</v>
      </c>
      <c r="AF827" s="190">
        <v>1</v>
      </c>
      <c r="AG827" s="190">
        <v>100</v>
      </c>
      <c r="AI827">
        <f t="shared" si="90"/>
        <v>2795</v>
      </c>
      <c r="AJ827" t="str">
        <f t="shared" si="91"/>
        <v>Rest of NSW</v>
      </c>
    </row>
    <row r="828" spans="28:36" x14ac:dyDescent="0.2">
      <c r="AB828" s="190">
        <v>2797</v>
      </c>
      <c r="AC828" s="190">
        <v>2797</v>
      </c>
      <c r="AD828" s="190" t="s">
        <v>240</v>
      </c>
      <c r="AE828" s="190" t="s">
        <v>197</v>
      </c>
      <c r="AF828" s="190">
        <v>1</v>
      </c>
      <c r="AG828" s="190">
        <v>100</v>
      </c>
      <c r="AI828">
        <f t="shared" si="90"/>
        <v>2797</v>
      </c>
      <c r="AJ828" t="str">
        <f t="shared" si="91"/>
        <v>Rest of NSW</v>
      </c>
    </row>
    <row r="829" spans="28:36" x14ac:dyDescent="0.2">
      <c r="AB829" s="190">
        <v>2798</v>
      </c>
      <c r="AC829" s="190">
        <v>2798</v>
      </c>
      <c r="AD829" s="190" t="s">
        <v>240</v>
      </c>
      <c r="AE829" s="190" t="s">
        <v>197</v>
      </c>
      <c r="AF829" s="190">
        <v>1</v>
      </c>
      <c r="AG829" s="190">
        <v>100</v>
      </c>
      <c r="AI829">
        <f t="shared" si="90"/>
        <v>2798</v>
      </c>
      <c r="AJ829" t="str">
        <f t="shared" si="91"/>
        <v>Rest of NSW</v>
      </c>
    </row>
    <row r="830" spans="28:36" x14ac:dyDescent="0.2">
      <c r="AB830" s="190">
        <v>2799</v>
      </c>
      <c r="AC830" s="190">
        <v>2799</v>
      </c>
      <c r="AD830" s="190" t="s">
        <v>240</v>
      </c>
      <c r="AE830" s="190" t="s">
        <v>197</v>
      </c>
      <c r="AF830" s="190">
        <v>1</v>
      </c>
      <c r="AG830" s="190">
        <v>100</v>
      </c>
      <c r="AI830">
        <f t="shared" si="90"/>
        <v>2799</v>
      </c>
      <c r="AJ830" t="str">
        <f t="shared" si="91"/>
        <v>Rest of NSW</v>
      </c>
    </row>
    <row r="831" spans="28:36" x14ac:dyDescent="0.2">
      <c r="AB831" s="190">
        <v>2800</v>
      </c>
      <c r="AC831" s="190">
        <v>2800</v>
      </c>
      <c r="AD831" s="190" t="s">
        <v>240</v>
      </c>
      <c r="AE831" s="190" t="s">
        <v>197</v>
      </c>
      <c r="AF831" s="190">
        <v>1</v>
      </c>
      <c r="AG831" s="190">
        <v>100</v>
      </c>
      <c r="AI831">
        <f t="shared" ref="AI831:AI894" si="92">AB831*1</f>
        <v>2800</v>
      </c>
      <c r="AJ831" t="str">
        <f t="shared" ref="AJ831:AJ894" si="93">AE831</f>
        <v>Rest of NSW</v>
      </c>
    </row>
    <row r="832" spans="28:36" x14ac:dyDescent="0.2">
      <c r="AB832" s="190">
        <v>2803</v>
      </c>
      <c r="AC832" s="190">
        <v>2803</v>
      </c>
      <c r="AD832" s="190" t="s">
        <v>240</v>
      </c>
      <c r="AE832" s="190" t="s">
        <v>197</v>
      </c>
      <c r="AF832" s="190">
        <v>1</v>
      </c>
      <c r="AG832" s="190">
        <v>100</v>
      </c>
      <c r="AI832">
        <f t="shared" si="92"/>
        <v>2803</v>
      </c>
      <c r="AJ832" t="str">
        <f t="shared" si="93"/>
        <v>Rest of NSW</v>
      </c>
    </row>
    <row r="833" spans="28:36" x14ac:dyDescent="0.2">
      <c r="AB833" s="190">
        <v>2804</v>
      </c>
      <c r="AC833" s="190">
        <v>2804</v>
      </c>
      <c r="AD833" s="190" t="s">
        <v>240</v>
      </c>
      <c r="AE833" s="190" t="s">
        <v>197</v>
      </c>
      <c r="AF833" s="190">
        <v>1</v>
      </c>
      <c r="AG833" s="190">
        <v>100</v>
      </c>
      <c r="AI833">
        <f t="shared" si="92"/>
        <v>2804</v>
      </c>
      <c r="AJ833" t="str">
        <f t="shared" si="93"/>
        <v>Rest of NSW</v>
      </c>
    </row>
    <row r="834" spans="28:36" x14ac:dyDescent="0.2">
      <c r="AB834" s="190">
        <v>2805</v>
      </c>
      <c r="AC834" s="190">
        <v>2805</v>
      </c>
      <c r="AD834" s="190" t="s">
        <v>240</v>
      </c>
      <c r="AE834" s="190" t="s">
        <v>197</v>
      </c>
      <c r="AF834" s="190">
        <v>1</v>
      </c>
      <c r="AG834" s="190">
        <v>100</v>
      </c>
      <c r="AI834">
        <f t="shared" si="92"/>
        <v>2805</v>
      </c>
      <c r="AJ834" t="str">
        <f t="shared" si="93"/>
        <v>Rest of NSW</v>
      </c>
    </row>
    <row r="835" spans="28:36" x14ac:dyDescent="0.2">
      <c r="AB835" s="190">
        <v>2806</v>
      </c>
      <c r="AC835" s="190">
        <v>2806</v>
      </c>
      <c r="AD835" s="190" t="s">
        <v>240</v>
      </c>
      <c r="AE835" s="190" t="s">
        <v>197</v>
      </c>
      <c r="AF835" s="190">
        <v>1</v>
      </c>
      <c r="AG835" s="190">
        <v>100</v>
      </c>
      <c r="AI835">
        <f t="shared" si="92"/>
        <v>2806</v>
      </c>
      <c r="AJ835" t="str">
        <f t="shared" si="93"/>
        <v>Rest of NSW</v>
      </c>
    </row>
    <row r="836" spans="28:36" x14ac:dyDescent="0.2">
      <c r="AB836" s="190">
        <v>2807</v>
      </c>
      <c r="AC836" s="190">
        <v>2807</v>
      </c>
      <c r="AD836" s="190" t="s">
        <v>240</v>
      </c>
      <c r="AE836" s="190" t="s">
        <v>197</v>
      </c>
      <c r="AF836" s="190">
        <v>1</v>
      </c>
      <c r="AG836" s="190">
        <v>100</v>
      </c>
      <c r="AI836">
        <f t="shared" si="92"/>
        <v>2807</v>
      </c>
      <c r="AJ836" t="str">
        <f t="shared" si="93"/>
        <v>Rest of NSW</v>
      </c>
    </row>
    <row r="837" spans="28:36" x14ac:dyDescent="0.2">
      <c r="AB837" s="190">
        <v>2808</v>
      </c>
      <c r="AC837" s="190">
        <v>2808</v>
      </c>
      <c r="AD837" s="190" t="s">
        <v>240</v>
      </c>
      <c r="AE837" s="190" t="s">
        <v>197</v>
      </c>
      <c r="AF837" s="190">
        <v>1</v>
      </c>
      <c r="AG837" s="190">
        <v>100</v>
      </c>
      <c r="AI837">
        <f t="shared" si="92"/>
        <v>2808</v>
      </c>
      <c r="AJ837" t="str">
        <f t="shared" si="93"/>
        <v>Rest of NSW</v>
      </c>
    </row>
    <row r="838" spans="28:36" x14ac:dyDescent="0.2">
      <c r="AB838" s="190">
        <v>2809</v>
      </c>
      <c r="AC838" s="190">
        <v>2809</v>
      </c>
      <c r="AD838" s="190" t="s">
        <v>240</v>
      </c>
      <c r="AE838" s="190" t="s">
        <v>197</v>
      </c>
      <c r="AF838" s="190">
        <v>1</v>
      </c>
      <c r="AG838" s="190">
        <v>100</v>
      </c>
      <c r="AI838">
        <f t="shared" si="92"/>
        <v>2809</v>
      </c>
      <c r="AJ838" t="str">
        <f t="shared" si="93"/>
        <v>Rest of NSW</v>
      </c>
    </row>
    <row r="839" spans="28:36" x14ac:dyDescent="0.2">
      <c r="AB839" s="190">
        <v>2810</v>
      </c>
      <c r="AC839" s="190">
        <v>2810</v>
      </c>
      <c r="AD839" s="190" t="s">
        <v>240</v>
      </c>
      <c r="AE839" s="190" t="s">
        <v>197</v>
      </c>
      <c r="AF839" s="190">
        <v>1</v>
      </c>
      <c r="AG839" s="190">
        <v>100</v>
      </c>
      <c r="AI839">
        <f t="shared" si="92"/>
        <v>2810</v>
      </c>
      <c r="AJ839" t="str">
        <f t="shared" si="93"/>
        <v>Rest of NSW</v>
      </c>
    </row>
    <row r="840" spans="28:36" x14ac:dyDescent="0.2">
      <c r="AB840" s="190">
        <v>2820</v>
      </c>
      <c r="AC840" s="190">
        <v>2820</v>
      </c>
      <c r="AD840" s="190" t="s">
        <v>240</v>
      </c>
      <c r="AE840" s="190" t="s">
        <v>197</v>
      </c>
      <c r="AF840" s="190">
        <v>1</v>
      </c>
      <c r="AG840" s="190">
        <v>100</v>
      </c>
      <c r="AI840">
        <f t="shared" si="92"/>
        <v>2820</v>
      </c>
      <c r="AJ840" t="str">
        <f t="shared" si="93"/>
        <v>Rest of NSW</v>
      </c>
    </row>
    <row r="841" spans="28:36" x14ac:dyDescent="0.2">
      <c r="AB841" s="190">
        <v>2821</v>
      </c>
      <c r="AC841" s="190">
        <v>2821</v>
      </c>
      <c r="AD841" s="190" t="s">
        <v>240</v>
      </c>
      <c r="AE841" s="190" t="s">
        <v>197</v>
      </c>
      <c r="AF841" s="190">
        <v>1</v>
      </c>
      <c r="AG841" s="190">
        <v>100</v>
      </c>
      <c r="AI841">
        <f t="shared" si="92"/>
        <v>2821</v>
      </c>
      <c r="AJ841" t="str">
        <f t="shared" si="93"/>
        <v>Rest of NSW</v>
      </c>
    </row>
    <row r="842" spans="28:36" x14ac:dyDescent="0.2">
      <c r="AB842" s="190">
        <v>2823</v>
      </c>
      <c r="AC842" s="190">
        <v>2823</v>
      </c>
      <c r="AD842" s="190" t="s">
        <v>240</v>
      </c>
      <c r="AE842" s="190" t="s">
        <v>197</v>
      </c>
      <c r="AF842" s="190">
        <v>1</v>
      </c>
      <c r="AG842" s="190">
        <v>100</v>
      </c>
      <c r="AI842">
        <f t="shared" si="92"/>
        <v>2823</v>
      </c>
      <c r="AJ842" t="str">
        <f t="shared" si="93"/>
        <v>Rest of NSW</v>
      </c>
    </row>
    <row r="843" spans="28:36" x14ac:dyDescent="0.2">
      <c r="AB843" s="190">
        <v>2824</v>
      </c>
      <c r="AC843" s="190">
        <v>2824</v>
      </c>
      <c r="AD843" s="190" t="s">
        <v>240</v>
      </c>
      <c r="AE843" s="190" t="s">
        <v>197</v>
      </c>
      <c r="AF843" s="190">
        <v>1</v>
      </c>
      <c r="AG843" s="190">
        <v>100</v>
      </c>
      <c r="AI843">
        <f t="shared" si="92"/>
        <v>2824</v>
      </c>
      <c r="AJ843" t="str">
        <f t="shared" si="93"/>
        <v>Rest of NSW</v>
      </c>
    </row>
    <row r="844" spans="28:36" x14ac:dyDescent="0.2">
      <c r="AB844" s="190">
        <v>2825</v>
      </c>
      <c r="AC844" s="190">
        <v>2825</v>
      </c>
      <c r="AD844" s="190" t="s">
        <v>240</v>
      </c>
      <c r="AE844" s="190" t="s">
        <v>197</v>
      </c>
      <c r="AF844" s="190">
        <v>1</v>
      </c>
      <c r="AG844" s="190">
        <v>100</v>
      </c>
      <c r="AI844">
        <f t="shared" si="92"/>
        <v>2825</v>
      </c>
      <c r="AJ844" t="str">
        <f t="shared" si="93"/>
        <v>Rest of NSW</v>
      </c>
    </row>
    <row r="845" spans="28:36" x14ac:dyDescent="0.2">
      <c r="AB845" s="190">
        <v>2827</v>
      </c>
      <c r="AC845" s="190">
        <v>2827</v>
      </c>
      <c r="AD845" s="190" t="s">
        <v>240</v>
      </c>
      <c r="AE845" s="190" t="s">
        <v>197</v>
      </c>
      <c r="AF845" s="190">
        <v>1</v>
      </c>
      <c r="AG845" s="190">
        <v>100</v>
      </c>
      <c r="AI845">
        <f t="shared" si="92"/>
        <v>2827</v>
      </c>
      <c r="AJ845" t="str">
        <f t="shared" si="93"/>
        <v>Rest of NSW</v>
      </c>
    </row>
    <row r="846" spans="28:36" x14ac:dyDescent="0.2">
      <c r="AB846" s="190">
        <v>2828</v>
      </c>
      <c r="AC846" s="190">
        <v>2828</v>
      </c>
      <c r="AD846" s="190" t="s">
        <v>240</v>
      </c>
      <c r="AE846" s="190" t="s">
        <v>197</v>
      </c>
      <c r="AF846" s="190">
        <v>1</v>
      </c>
      <c r="AG846" s="190">
        <v>100</v>
      </c>
      <c r="AI846">
        <f t="shared" si="92"/>
        <v>2828</v>
      </c>
      <c r="AJ846" t="str">
        <f t="shared" si="93"/>
        <v>Rest of NSW</v>
      </c>
    </row>
    <row r="847" spans="28:36" x14ac:dyDescent="0.2">
      <c r="AB847" s="190">
        <v>2829</v>
      </c>
      <c r="AC847" s="190">
        <v>2829</v>
      </c>
      <c r="AD847" s="190" t="s">
        <v>240</v>
      </c>
      <c r="AE847" s="190" t="s">
        <v>197</v>
      </c>
      <c r="AF847" s="190">
        <v>1</v>
      </c>
      <c r="AG847" s="190">
        <v>100</v>
      </c>
      <c r="AI847">
        <f t="shared" si="92"/>
        <v>2829</v>
      </c>
      <c r="AJ847" t="str">
        <f t="shared" si="93"/>
        <v>Rest of NSW</v>
      </c>
    </row>
    <row r="848" spans="28:36" x14ac:dyDescent="0.2">
      <c r="AB848" s="190">
        <v>2830</v>
      </c>
      <c r="AC848" s="190">
        <v>2830</v>
      </c>
      <c r="AD848" s="190" t="s">
        <v>240</v>
      </c>
      <c r="AE848" s="190" t="s">
        <v>197</v>
      </c>
      <c r="AF848" s="190">
        <v>1</v>
      </c>
      <c r="AG848" s="190">
        <v>100</v>
      </c>
      <c r="AI848">
        <f t="shared" si="92"/>
        <v>2830</v>
      </c>
      <c r="AJ848" t="str">
        <f t="shared" si="93"/>
        <v>Rest of NSW</v>
      </c>
    </row>
    <row r="849" spans="28:36" x14ac:dyDescent="0.2">
      <c r="AB849" s="190">
        <v>2831</v>
      </c>
      <c r="AC849" s="190">
        <v>2831</v>
      </c>
      <c r="AD849" s="190" t="s">
        <v>240</v>
      </c>
      <c r="AE849" s="190" t="s">
        <v>197</v>
      </c>
      <c r="AF849" s="190">
        <v>1</v>
      </c>
      <c r="AG849" s="190">
        <v>100</v>
      </c>
      <c r="AI849">
        <f t="shared" si="92"/>
        <v>2831</v>
      </c>
      <c r="AJ849" t="str">
        <f t="shared" si="93"/>
        <v>Rest of NSW</v>
      </c>
    </row>
    <row r="850" spans="28:36" x14ac:dyDescent="0.2">
      <c r="AB850" s="190">
        <v>2832</v>
      </c>
      <c r="AC850" s="190">
        <v>2832</v>
      </c>
      <c r="AD850" s="190" t="s">
        <v>240</v>
      </c>
      <c r="AE850" s="190" t="s">
        <v>197</v>
      </c>
      <c r="AF850" s="190">
        <v>1</v>
      </c>
      <c r="AG850" s="190">
        <v>100</v>
      </c>
      <c r="AI850">
        <f t="shared" si="92"/>
        <v>2832</v>
      </c>
      <c r="AJ850" t="str">
        <f t="shared" si="93"/>
        <v>Rest of NSW</v>
      </c>
    </row>
    <row r="851" spans="28:36" x14ac:dyDescent="0.2">
      <c r="AB851" s="190">
        <v>2833</v>
      </c>
      <c r="AC851" s="190">
        <v>2833</v>
      </c>
      <c r="AD851" s="190" t="s">
        <v>240</v>
      </c>
      <c r="AE851" s="190" t="s">
        <v>197</v>
      </c>
      <c r="AF851" s="190">
        <v>1</v>
      </c>
      <c r="AG851" s="190">
        <v>100</v>
      </c>
      <c r="AI851">
        <f t="shared" si="92"/>
        <v>2833</v>
      </c>
      <c r="AJ851" t="str">
        <f t="shared" si="93"/>
        <v>Rest of NSW</v>
      </c>
    </row>
    <row r="852" spans="28:36" x14ac:dyDescent="0.2">
      <c r="AB852" s="190">
        <v>2834</v>
      </c>
      <c r="AC852" s="190">
        <v>2834</v>
      </c>
      <c r="AD852" s="190" t="s">
        <v>240</v>
      </c>
      <c r="AE852" s="190" t="s">
        <v>197</v>
      </c>
      <c r="AF852" s="190">
        <v>1</v>
      </c>
      <c r="AG852" s="190">
        <v>100</v>
      </c>
      <c r="AI852">
        <f t="shared" si="92"/>
        <v>2834</v>
      </c>
      <c r="AJ852" t="str">
        <f t="shared" si="93"/>
        <v>Rest of NSW</v>
      </c>
    </row>
    <row r="853" spans="28:36" x14ac:dyDescent="0.2">
      <c r="AB853" s="190">
        <v>2835</v>
      </c>
      <c r="AC853" s="190">
        <v>2835</v>
      </c>
      <c r="AD853" s="190" t="s">
        <v>240</v>
      </c>
      <c r="AE853" s="190" t="s">
        <v>197</v>
      </c>
      <c r="AF853" s="190">
        <v>1</v>
      </c>
      <c r="AG853" s="190">
        <v>100</v>
      </c>
      <c r="AI853">
        <f t="shared" si="92"/>
        <v>2835</v>
      </c>
      <c r="AJ853" t="str">
        <f t="shared" si="93"/>
        <v>Rest of NSW</v>
      </c>
    </row>
    <row r="854" spans="28:36" x14ac:dyDescent="0.2">
      <c r="AB854" s="190">
        <v>2836</v>
      </c>
      <c r="AC854" s="190">
        <v>2836</v>
      </c>
      <c r="AD854" s="190" t="s">
        <v>240</v>
      </c>
      <c r="AE854" s="190" t="s">
        <v>197</v>
      </c>
      <c r="AF854" s="190">
        <v>1</v>
      </c>
      <c r="AG854" s="190">
        <v>100</v>
      </c>
      <c r="AI854">
        <f t="shared" si="92"/>
        <v>2836</v>
      </c>
      <c r="AJ854" t="str">
        <f t="shared" si="93"/>
        <v>Rest of NSW</v>
      </c>
    </row>
    <row r="855" spans="28:36" x14ac:dyDescent="0.2">
      <c r="AB855" s="190">
        <v>2839</v>
      </c>
      <c r="AC855" s="190">
        <v>2839</v>
      </c>
      <c r="AD855" s="190" t="s">
        <v>240</v>
      </c>
      <c r="AE855" s="190" t="s">
        <v>197</v>
      </c>
      <c r="AF855" s="190">
        <v>1</v>
      </c>
      <c r="AG855" s="190">
        <v>100</v>
      </c>
      <c r="AI855">
        <f t="shared" si="92"/>
        <v>2839</v>
      </c>
      <c r="AJ855" t="str">
        <f t="shared" si="93"/>
        <v>Rest of NSW</v>
      </c>
    </row>
    <row r="856" spans="28:36" x14ac:dyDescent="0.2">
      <c r="AB856" s="190">
        <v>2840</v>
      </c>
      <c r="AC856" s="190">
        <v>2840</v>
      </c>
      <c r="AD856" s="190" t="s">
        <v>240</v>
      </c>
      <c r="AE856" s="190" t="s">
        <v>197</v>
      </c>
      <c r="AF856" s="190">
        <v>1</v>
      </c>
      <c r="AG856" s="190">
        <v>100</v>
      </c>
      <c r="AI856">
        <f t="shared" si="92"/>
        <v>2840</v>
      </c>
      <c r="AJ856" t="str">
        <f t="shared" si="93"/>
        <v>Rest of NSW</v>
      </c>
    </row>
    <row r="857" spans="28:36" x14ac:dyDescent="0.2">
      <c r="AB857" s="190">
        <v>2842</v>
      </c>
      <c r="AC857" s="190">
        <v>2842</v>
      </c>
      <c r="AD857" s="190" t="s">
        <v>240</v>
      </c>
      <c r="AE857" s="190" t="s">
        <v>197</v>
      </c>
      <c r="AF857" s="190">
        <v>1</v>
      </c>
      <c r="AG857" s="190">
        <v>100</v>
      </c>
      <c r="AI857">
        <f t="shared" si="92"/>
        <v>2842</v>
      </c>
      <c r="AJ857" t="str">
        <f t="shared" si="93"/>
        <v>Rest of NSW</v>
      </c>
    </row>
    <row r="858" spans="28:36" x14ac:dyDescent="0.2">
      <c r="AB858" s="190">
        <v>2843</v>
      </c>
      <c r="AC858" s="190">
        <v>2843</v>
      </c>
      <c r="AD858" s="190" t="s">
        <v>240</v>
      </c>
      <c r="AE858" s="190" t="s">
        <v>197</v>
      </c>
      <c r="AF858" s="190">
        <v>1</v>
      </c>
      <c r="AG858" s="190">
        <v>100</v>
      </c>
      <c r="AI858">
        <f t="shared" si="92"/>
        <v>2843</v>
      </c>
      <c r="AJ858" t="str">
        <f t="shared" si="93"/>
        <v>Rest of NSW</v>
      </c>
    </row>
    <row r="859" spans="28:36" x14ac:dyDescent="0.2">
      <c r="AB859" s="190">
        <v>2844</v>
      </c>
      <c r="AC859" s="190">
        <v>2844</v>
      </c>
      <c r="AD859" s="190" t="s">
        <v>240</v>
      </c>
      <c r="AE859" s="190" t="s">
        <v>197</v>
      </c>
      <c r="AF859" s="190">
        <v>1</v>
      </c>
      <c r="AG859" s="190">
        <v>100</v>
      </c>
      <c r="AI859">
        <f t="shared" si="92"/>
        <v>2844</v>
      </c>
      <c r="AJ859" t="str">
        <f t="shared" si="93"/>
        <v>Rest of NSW</v>
      </c>
    </row>
    <row r="860" spans="28:36" x14ac:dyDescent="0.2">
      <c r="AB860" s="190">
        <v>2845</v>
      </c>
      <c r="AC860" s="190">
        <v>2845</v>
      </c>
      <c r="AD860" s="190" t="s">
        <v>240</v>
      </c>
      <c r="AE860" s="190" t="s">
        <v>197</v>
      </c>
      <c r="AF860" s="190">
        <v>1</v>
      </c>
      <c r="AG860" s="190">
        <v>100</v>
      </c>
      <c r="AI860">
        <f t="shared" si="92"/>
        <v>2845</v>
      </c>
      <c r="AJ860" t="str">
        <f t="shared" si="93"/>
        <v>Rest of NSW</v>
      </c>
    </row>
    <row r="861" spans="28:36" x14ac:dyDescent="0.2">
      <c r="AB861" s="190">
        <v>2846</v>
      </c>
      <c r="AC861" s="190">
        <v>2846</v>
      </c>
      <c r="AD861" s="190" t="s">
        <v>240</v>
      </c>
      <c r="AE861" s="190" t="s">
        <v>197</v>
      </c>
      <c r="AF861" s="190">
        <v>1</v>
      </c>
      <c r="AG861" s="190">
        <v>100</v>
      </c>
      <c r="AI861">
        <f t="shared" si="92"/>
        <v>2846</v>
      </c>
      <c r="AJ861" t="str">
        <f t="shared" si="93"/>
        <v>Rest of NSW</v>
      </c>
    </row>
    <row r="862" spans="28:36" x14ac:dyDescent="0.2">
      <c r="AB862" s="190">
        <v>2847</v>
      </c>
      <c r="AC862" s="190">
        <v>2847</v>
      </c>
      <c r="AD862" s="190" t="s">
        <v>240</v>
      </c>
      <c r="AE862" s="190" t="s">
        <v>197</v>
      </c>
      <c r="AF862" s="190">
        <v>1</v>
      </c>
      <c r="AG862" s="190">
        <v>100</v>
      </c>
      <c r="AI862">
        <f t="shared" si="92"/>
        <v>2847</v>
      </c>
      <c r="AJ862" t="str">
        <f t="shared" si="93"/>
        <v>Rest of NSW</v>
      </c>
    </row>
    <row r="863" spans="28:36" x14ac:dyDescent="0.2">
      <c r="AB863" s="190">
        <v>2848</v>
      </c>
      <c r="AC863" s="190">
        <v>2848</v>
      </c>
      <c r="AD863" s="190" t="s">
        <v>240</v>
      </c>
      <c r="AE863" s="190" t="s">
        <v>197</v>
      </c>
      <c r="AF863" s="190">
        <v>1</v>
      </c>
      <c r="AG863" s="190">
        <v>100</v>
      </c>
      <c r="AI863">
        <f t="shared" si="92"/>
        <v>2848</v>
      </c>
      <c r="AJ863" t="str">
        <f t="shared" si="93"/>
        <v>Rest of NSW</v>
      </c>
    </row>
    <row r="864" spans="28:36" x14ac:dyDescent="0.2">
      <c r="AB864" s="190">
        <v>2849</v>
      </c>
      <c r="AC864" s="190">
        <v>2849</v>
      </c>
      <c r="AD864" s="190" t="s">
        <v>240</v>
      </c>
      <c r="AE864" s="190" t="s">
        <v>197</v>
      </c>
      <c r="AF864" s="190">
        <v>1</v>
      </c>
      <c r="AG864" s="190">
        <v>100</v>
      </c>
      <c r="AI864">
        <f t="shared" si="92"/>
        <v>2849</v>
      </c>
      <c r="AJ864" t="str">
        <f t="shared" si="93"/>
        <v>Rest of NSW</v>
      </c>
    </row>
    <row r="865" spans="28:36" x14ac:dyDescent="0.2">
      <c r="AB865" s="190">
        <v>2850</v>
      </c>
      <c r="AC865" s="190">
        <v>2850</v>
      </c>
      <c r="AD865" s="190" t="s">
        <v>240</v>
      </c>
      <c r="AE865" s="190" t="s">
        <v>197</v>
      </c>
      <c r="AF865" s="190">
        <v>1</v>
      </c>
      <c r="AG865" s="190">
        <v>100</v>
      </c>
      <c r="AI865">
        <f t="shared" si="92"/>
        <v>2850</v>
      </c>
      <c r="AJ865" t="str">
        <f t="shared" si="93"/>
        <v>Rest of NSW</v>
      </c>
    </row>
    <row r="866" spans="28:36" x14ac:dyDescent="0.2">
      <c r="AB866" s="190">
        <v>2852</v>
      </c>
      <c r="AC866" s="190">
        <v>2852</v>
      </c>
      <c r="AD866" s="190" t="s">
        <v>240</v>
      </c>
      <c r="AE866" s="190" t="s">
        <v>197</v>
      </c>
      <c r="AF866" s="190">
        <v>1</v>
      </c>
      <c r="AG866" s="190">
        <v>100</v>
      </c>
      <c r="AI866">
        <f t="shared" si="92"/>
        <v>2852</v>
      </c>
      <c r="AJ866" t="str">
        <f t="shared" si="93"/>
        <v>Rest of NSW</v>
      </c>
    </row>
    <row r="867" spans="28:36" x14ac:dyDescent="0.2">
      <c r="AB867" s="190">
        <v>2864</v>
      </c>
      <c r="AC867" s="190">
        <v>2864</v>
      </c>
      <c r="AD867" s="190" t="s">
        <v>240</v>
      </c>
      <c r="AE867" s="190" t="s">
        <v>197</v>
      </c>
      <c r="AF867" s="190">
        <v>1</v>
      </c>
      <c r="AG867" s="190">
        <v>100</v>
      </c>
      <c r="AI867">
        <f t="shared" si="92"/>
        <v>2864</v>
      </c>
      <c r="AJ867" t="str">
        <f t="shared" si="93"/>
        <v>Rest of NSW</v>
      </c>
    </row>
    <row r="868" spans="28:36" x14ac:dyDescent="0.2">
      <c r="AB868" s="190">
        <v>2865</v>
      </c>
      <c r="AC868" s="190">
        <v>2865</v>
      </c>
      <c r="AD868" s="190" t="s">
        <v>240</v>
      </c>
      <c r="AE868" s="190" t="s">
        <v>197</v>
      </c>
      <c r="AF868" s="190">
        <v>1</v>
      </c>
      <c r="AG868" s="190">
        <v>100</v>
      </c>
      <c r="AI868">
        <f t="shared" si="92"/>
        <v>2865</v>
      </c>
      <c r="AJ868" t="str">
        <f t="shared" si="93"/>
        <v>Rest of NSW</v>
      </c>
    </row>
    <row r="869" spans="28:36" x14ac:dyDescent="0.2">
      <c r="AB869" s="190">
        <v>2866</v>
      </c>
      <c r="AC869" s="190">
        <v>2866</v>
      </c>
      <c r="AD869" s="190" t="s">
        <v>240</v>
      </c>
      <c r="AE869" s="190" t="s">
        <v>197</v>
      </c>
      <c r="AF869" s="190">
        <v>1</v>
      </c>
      <c r="AG869" s="190">
        <v>100</v>
      </c>
      <c r="AI869">
        <f t="shared" si="92"/>
        <v>2866</v>
      </c>
      <c r="AJ869" t="str">
        <f t="shared" si="93"/>
        <v>Rest of NSW</v>
      </c>
    </row>
    <row r="870" spans="28:36" x14ac:dyDescent="0.2">
      <c r="AB870" s="190">
        <v>2867</v>
      </c>
      <c r="AC870" s="190">
        <v>2867</v>
      </c>
      <c r="AD870" s="190" t="s">
        <v>240</v>
      </c>
      <c r="AE870" s="190" t="s">
        <v>197</v>
      </c>
      <c r="AF870" s="190">
        <v>1</v>
      </c>
      <c r="AG870" s="190">
        <v>100</v>
      </c>
      <c r="AI870">
        <f t="shared" si="92"/>
        <v>2867</v>
      </c>
      <c r="AJ870" t="str">
        <f t="shared" si="93"/>
        <v>Rest of NSW</v>
      </c>
    </row>
    <row r="871" spans="28:36" x14ac:dyDescent="0.2">
      <c r="AB871" s="190">
        <v>2868</v>
      </c>
      <c r="AC871" s="190">
        <v>2868</v>
      </c>
      <c r="AD871" s="190" t="s">
        <v>240</v>
      </c>
      <c r="AE871" s="190" t="s">
        <v>197</v>
      </c>
      <c r="AF871" s="190">
        <v>1</v>
      </c>
      <c r="AG871" s="190">
        <v>100</v>
      </c>
      <c r="AI871">
        <f t="shared" si="92"/>
        <v>2868</v>
      </c>
      <c r="AJ871" t="str">
        <f t="shared" si="93"/>
        <v>Rest of NSW</v>
      </c>
    </row>
    <row r="872" spans="28:36" x14ac:dyDescent="0.2">
      <c r="AB872" s="190">
        <v>2869</v>
      </c>
      <c r="AC872" s="190">
        <v>2869</v>
      </c>
      <c r="AD872" s="190" t="s">
        <v>240</v>
      </c>
      <c r="AE872" s="190" t="s">
        <v>197</v>
      </c>
      <c r="AF872" s="190">
        <v>1</v>
      </c>
      <c r="AG872" s="190">
        <v>100</v>
      </c>
      <c r="AI872">
        <f t="shared" si="92"/>
        <v>2869</v>
      </c>
      <c r="AJ872" t="str">
        <f t="shared" si="93"/>
        <v>Rest of NSW</v>
      </c>
    </row>
    <row r="873" spans="28:36" x14ac:dyDescent="0.2">
      <c r="AB873" s="190">
        <v>2870</v>
      </c>
      <c r="AC873" s="190">
        <v>2870</v>
      </c>
      <c r="AD873" s="190" t="s">
        <v>240</v>
      </c>
      <c r="AE873" s="190" t="s">
        <v>197</v>
      </c>
      <c r="AF873" s="190">
        <v>1</v>
      </c>
      <c r="AG873" s="190">
        <v>100</v>
      </c>
      <c r="AI873">
        <f t="shared" si="92"/>
        <v>2870</v>
      </c>
      <c r="AJ873" t="str">
        <f t="shared" si="93"/>
        <v>Rest of NSW</v>
      </c>
    </row>
    <row r="874" spans="28:36" x14ac:dyDescent="0.2">
      <c r="AB874" s="190">
        <v>2871</v>
      </c>
      <c r="AC874" s="190">
        <v>2871</v>
      </c>
      <c r="AD874" s="190" t="s">
        <v>240</v>
      </c>
      <c r="AE874" s="190" t="s">
        <v>197</v>
      </c>
      <c r="AF874" s="190">
        <v>1</v>
      </c>
      <c r="AG874" s="190">
        <v>100</v>
      </c>
      <c r="AI874">
        <f t="shared" si="92"/>
        <v>2871</v>
      </c>
      <c r="AJ874" t="str">
        <f t="shared" si="93"/>
        <v>Rest of NSW</v>
      </c>
    </row>
    <row r="875" spans="28:36" x14ac:dyDescent="0.2">
      <c r="AB875" s="190">
        <v>2873</v>
      </c>
      <c r="AC875" s="190">
        <v>2873</v>
      </c>
      <c r="AD875" s="190" t="s">
        <v>240</v>
      </c>
      <c r="AE875" s="190" t="s">
        <v>197</v>
      </c>
      <c r="AF875" s="190">
        <v>1</v>
      </c>
      <c r="AG875" s="190">
        <v>100</v>
      </c>
      <c r="AI875">
        <f t="shared" si="92"/>
        <v>2873</v>
      </c>
      <c r="AJ875" t="str">
        <f t="shared" si="93"/>
        <v>Rest of NSW</v>
      </c>
    </row>
    <row r="876" spans="28:36" x14ac:dyDescent="0.2">
      <c r="AB876" s="190">
        <v>2874</v>
      </c>
      <c r="AC876" s="190">
        <v>2874</v>
      </c>
      <c r="AD876" s="190" t="s">
        <v>240</v>
      </c>
      <c r="AE876" s="190" t="s">
        <v>197</v>
      </c>
      <c r="AF876" s="190">
        <v>1</v>
      </c>
      <c r="AG876" s="190">
        <v>100</v>
      </c>
      <c r="AI876">
        <f t="shared" si="92"/>
        <v>2874</v>
      </c>
      <c r="AJ876" t="str">
        <f t="shared" si="93"/>
        <v>Rest of NSW</v>
      </c>
    </row>
    <row r="877" spans="28:36" x14ac:dyDescent="0.2">
      <c r="AB877" s="190">
        <v>2875</v>
      </c>
      <c r="AC877" s="190">
        <v>2875</v>
      </c>
      <c r="AD877" s="190" t="s">
        <v>240</v>
      </c>
      <c r="AE877" s="190" t="s">
        <v>197</v>
      </c>
      <c r="AF877" s="190">
        <v>1</v>
      </c>
      <c r="AG877" s="190">
        <v>100</v>
      </c>
      <c r="AI877">
        <f t="shared" si="92"/>
        <v>2875</v>
      </c>
      <c r="AJ877" t="str">
        <f t="shared" si="93"/>
        <v>Rest of NSW</v>
      </c>
    </row>
    <row r="878" spans="28:36" x14ac:dyDescent="0.2">
      <c r="AB878" s="190">
        <v>2876</v>
      </c>
      <c r="AC878" s="190">
        <v>2876</v>
      </c>
      <c r="AD878" s="190" t="s">
        <v>240</v>
      </c>
      <c r="AE878" s="190" t="s">
        <v>197</v>
      </c>
      <c r="AF878" s="190">
        <v>1</v>
      </c>
      <c r="AG878" s="190">
        <v>100</v>
      </c>
      <c r="AI878">
        <f t="shared" si="92"/>
        <v>2876</v>
      </c>
      <c r="AJ878" t="str">
        <f t="shared" si="93"/>
        <v>Rest of NSW</v>
      </c>
    </row>
    <row r="879" spans="28:36" x14ac:dyDescent="0.2">
      <c r="AB879" s="190">
        <v>2877</v>
      </c>
      <c r="AC879" s="190">
        <v>2877</v>
      </c>
      <c r="AD879" s="190" t="s">
        <v>240</v>
      </c>
      <c r="AE879" s="190" t="s">
        <v>197</v>
      </c>
      <c r="AF879" s="190">
        <v>1</v>
      </c>
      <c r="AG879" s="190">
        <v>100</v>
      </c>
      <c r="AI879">
        <f t="shared" si="92"/>
        <v>2877</v>
      </c>
      <c r="AJ879" t="str">
        <f t="shared" si="93"/>
        <v>Rest of NSW</v>
      </c>
    </row>
    <row r="880" spans="28:36" x14ac:dyDescent="0.2">
      <c r="AB880" s="190">
        <v>2878</v>
      </c>
      <c r="AC880" s="190">
        <v>2878</v>
      </c>
      <c r="AD880" s="190" t="s">
        <v>240</v>
      </c>
      <c r="AE880" s="190" t="s">
        <v>197</v>
      </c>
      <c r="AF880" s="190">
        <v>1</v>
      </c>
      <c r="AG880" s="190">
        <v>100</v>
      </c>
      <c r="AI880">
        <f t="shared" si="92"/>
        <v>2878</v>
      </c>
      <c r="AJ880" t="str">
        <f t="shared" si="93"/>
        <v>Rest of NSW</v>
      </c>
    </row>
    <row r="881" spans="28:36" x14ac:dyDescent="0.2">
      <c r="AB881" s="190">
        <v>2879</v>
      </c>
      <c r="AC881" s="190">
        <v>2879</v>
      </c>
      <c r="AD881" s="190" t="s">
        <v>240</v>
      </c>
      <c r="AE881" s="190" t="s">
        <v>197</v>
      </c>
      <c r="AF881" s="190">
        <v>1</v>
      </c>
      <c r="AG881" s="190">
        <v>100</v>
      </c>
      <c r="AI881">
        <f t="shared" si="92"/>
        <v>2879</v>
      </c>
      <c r="AJ881" t="str">
        <f t="shared" si="93"/>
        <v>Rest of NSW</v>
      </c>
    </row>
    <row r="882" spans="28:36" x14ac:dyDescent="0.2">
      <c r="AB882" s="190">
        <v>2880</v>
      </c>
      <c r="AC882" s="190">
        <v>2880</v>
      </c>
      <c r="AD882" s="190" t="s">
        <v>240</v>
      </c>
      <c r="AE882" s="190" t="s">
        <v>197</v>
      </c>
      <c r="AF882" s="190">
        <v>1</v>
      </c>
      <c r="AG882" s="190">
        <v>100</v>
      </c>
      <c r="AI882">
        <f t="shared" si="92"/>
        <v>2880</v>
      </c>
      <c r="AJ882" t="str">
        <f t="shared" si="93"/>
        <v>Rest of NSW</v>
      </c>
    </row>
    <row r="883" spans="28:36" x14ac:dyDescent="0.2">
      <c r="AB883" s="190">
        <v>2898</v>
      </c>
      <c r="AC883" s="190">
        <v>2898</v>
      </c>
      <c r="AD883" s="190" t="s">
        <v>240</v>
      </c>
      <c r="AE883" s="190" t="s">
        <v>197</v>
      </c>
      <c r="AF883" s="190">
        <v>1</v>
      </c>
      <c r="AG883" s="190">
        <v>100</v>
      </c>
      <c r="AI883">
        <f t="shared" si="92"/>
        <v>2898</v>
      </c>
      <c r="AJ883" t="str">
        <f t="shared" si="93"/>
        <v>Rest of NSW</v>
      </c>
    </row>
    <row r="884" spans="28:36" x14ac:dyDescent="0.2">
      <c r="AB884" s="190">
        <v>2900</v>
      </c>
      <c r="AC884" s="190">
        <v>2900</v>
      </c>
      <c r="AD884" s="190" t="s">
        <v>240</v>
      </c>
      <c r="AE884" s="190" t="s">
        <v>197</v>
      </c>
      <c r="AF884" s="190">
        <v>2.6987000000000001E-3</v>
      </c>
      <c r="AG884" s="190">
        <v>0.26987100000000003</v>
      </c>
      <c r="AI884">
        <f t="shared" si="92"/>
        <v>2900</v>
      </c>
      <c r="AJ884" t="str">
        <f t="shared" si="93"/>
        <v>Rest of NSW</v>
      </c>
    </row>
    <row r="885" spans="28:36" x14ac:dyDescent="0.2">
      <c r="AB885" s="190">
        <v>2900</v>
      </c>
      <c r="AC885" s="190">
        <v>2900</v>
      </c>
      <c r="AD885" s="190" t="s">
        <v>243</v>
      </c>
      <c r="AE885" s="190" t="s">
        <v>204</v>
      </c>
      <c r="AF885" s="190">
        <v>0.99730099999999999</v>
      </c>
      <c r="AG885" s="190">
        <v>99.730099999999993</v>
      </c>
      <c r="AI885">
        <f t="shared" si="92"/>
        <v>2900</v>
      </c>
      <c r="AJ885" t="str">
        <f t="shared" si="93"/>
        <v>Australian Capital Territory</v>
      </c>
    </row>
    <row r="886" spans="28:36" x14ac:dyDescent="0.2">
      <c r="AB886" s="190">
        <v>2902</v>
      </c>
      <c r="AC886" s="190">
        <v>2902</v>
      </c>
      <c r="AD886" s="190" t="s">
        <v>243</v>
      </c>
      <c r="AE886" s="190" t="s">
        <v>204</v>
      </c>
      <c r="AF886" s="190">
        <v>1</v>
      </c>
      <c r="AG886" s="190">
        <v>100</v>
      </c>
      <c r="AI886">
        <f t="shared" si="92"/>
        <v>2902</v>
      </c>
      <c r="AJ886" t="str">
        <f t="shared" si="93"/>
        <v>Australian Capital Territory</v>
      </c>
    </row>
    <row r="887" spans="28:36" x14ac:dyDescent="0.2">
      <c r="AB887" s="190">
        <v>2903</v>
      </c>
      <c r="AC887" s="190">
        <v>2903</v>
      </c>
      <c r="AD887" s="190" t="s">
        <v>243</v>
      </c>
      <c r="AE887" s="190" t="s">
        <v>204</v>
      </c>
      <c r="AF887" s="190">
        <v>1</v>
      </c>
      <c r="AG887" s="190">
        <v>100</v>
      </c>
      <c r="AI887">
        <f t="shared" si="92"/>
        <v>2903</v>
      </c>
      <c r="AJ887" t="str">
        <f t="shared" si="93"/>
        <v>Australian Capital Territory</v>
      </c>
    </row>
    <row r="888" spans="28:36" x14ac:dyDescent="0.2">
      <c r="AB888" s="190">
        <v>2904</v>
      </c>
      <c r="AC888" s="190">
        <v>2904</v>
      </c>
      <c r="AD888" s="190" t="s">
        <v>243</v>
      </c>
      <c r="AE888" s="190" t="s">
        <v>204</v>
      </c>
      <c r="AF888" s="190">
        <v>1</v>
      </c>
      <c r="AG888" s="190">
        <v>100</v>
      </c>
      <c r="AI888">
        <f t="shared" si="92"/>
        <v>2904</v>
      </c>
      <c r="AJ888" t="str">
        <f t="shared" si="93"/>
        <v>Australian Capital Territory</v>
      </c>
    </row>
    <row r="889" spans="28:36" x14ac:dyDescent="0.2">
      <c r="AB889" s="190">
        <v>2905</v>
      </c>
      <c r="AC889" s="190">
        <v>2905</v>
      </c>
      <c r="AD889" s="190" t="s">
        <v>243</v>
      </c>
      <c r="AE889" s="190" t="s">
        <v>204</v>
      </c>
      <c r="AF889" s="190">
        <v>1</v>
      </c>
      <c r="AG889" s="190">
        <v>100</v>
      </c>
      <c r="AI889">
        <f t="shared" si="92"/>
        <v>2905</v>
      </c>
      <c r="AJ889" t="str">
        <f t="shared" si="93"/>
        <v>Australian Capital Territory</v>
      </c>
    </row>
    <row r="890" spans="28:36" x14ac:dyDescent="0.2">
      <c r="AB890" s="190">
        <v>2906</v>
      </c>
      <c r="AC890" s="190">
        <v>2906</v>
      </c>
      <c r="AD890" s="190" t="s">
        <v>243</v>
      </c>
      <c r="AE890" s="190" t="s">
        <v>204</v>
      </c>
      <c r="AF890" s="190">
        <v>1</v>
      </c>
      <c r="AG890" s="190">
        <v>100</v>
      </c>
      <c r="AI890">
        <f t="shared" si="92"/>
        <v>2906</v>
      </c>
      <c r="AJ890" t="str">
        <f t="shared" si="93"/>
        <v>Australian Capital Territory</v>
      </c>
    </row>
    <row r="891" spans="28:36" x14ac:dyDescent="0.2">
      <c r="AB891" s="190">
        <v>2911</v>
      </c>
      <c r="AC891" s="190">
        <v>2911</v>
      </c>
      <c r="AD891" s="190" t="s">
        <v>243</v>
      </c>
      <c r="AE891" s="190" t="s">
        <v>204</v>
      </c>
      <c r="AF891" s="190">
        <v>1</v>
      </c>
      <c r="AG891" s="190">
        <v>100</v>
      </c>
      <c r="AI891">
        <f t="shared" si="92"/>
        <v>2911</v>
      </c>
      <c r="AJ891" t="str">
        <f t="shared" si="93"/>
        <v>Australian Capital Territory</v>
      </c>
    </row>
    <row r="892" spans="28:36" x14ac:dyDescent="0.2">
      <c r="AB892" s="190">
        <v>2912</v>
      </c>
      <c r="AC892" s="190">
        <v>2912</v>
      </c>
      <c r="AD892" s="190" t="s">
        <v>240</v>
      </c>
      <c r="AE892" s="190" t="s">
        <v>197</v>
      </c>
      <c r="AF892" s="190">
        <v>1.7029999999999999E-4</v>
      </c>
      <c r="AG892" s="190">
        <v>1.7027899999999999E-2</v>
      </c>
      <c r="AI892">
        <f t="shared" si="92"/>
        <v>2912</v>
      </c>
      <c r="AJ892" t="str">
        <f t="shared" si="93"/>
        <v>Rest of NSW</v>
      </c>
    </row>
    <row r="893" spans="28:36" x14ac:dyDescent="0.2">
      <c r="AB893" s="190">
        <v>2912</v>
      </c>
      <c r="AC893" s="190">
        <v>2912</v>
      </c>
      <c r="AD893" s="190" t="s">
        <v>243</v>
      </c>
      <c r="AE893" s="190" t="s">
        <v>204</v>
      </c>
      <c r="AF893" s="190">
        <v>0.99983</v>
      </c>
      <c r="AG893" s="190">
        <v>99.983000000000004</v>
      </c>
      <c r="AI893">
        <f t="shared" si="92"/>
        <v>2912</v>
      </c>
      <c r="AJ893" t="str">
        <f t="shared" si="93"/>
        <v>Australian Capital Territory</v>
      </c>
    </row>
    <row r="894" spans="28:36" x14ac:dyDescent="0.2">
      <c r="AB894" s="190">
        <v>2913</v>
      </c>
      <c r="AC894" s="190">
        <v>2913</v>
      </c>
      <c r="AD894" s="190" t="s">
        <v>243</v>
      </c>
      <c r="AE894" s="190" t="s">
        <v>204</v>
      </c>
      <c r="AF894" s="190">
        <v>1</v>
      </c>
      <c r="AG894" s="190">
        <v>100</v>
      </c>
      <c r="AI894">
        <f t="shared" si="92"/>
        <v>2913</v>
      </c>
      <c r="AJ894" t="str">
        <f t="shared" si="93"/>
        <v>Australian Capital Territory</v>
      </c>
    </row>
    <row r="895" spans="28:36" x14ac:dyDescent="0.2">
      <c r="AB895" s="190">
        <v>2914</v>
      </c>
      <c r="AC895" s="190">
        <v>2914</v>
      </c>
      <c r="AD895" s="190" t="s">
        <v>243</v>
      </c>
      <c r="AE895" s="190" t="s">
        <v>204</v>
      </c>
      <c r="AF895" s="190">
        <v>1</v>
      </c>
      <c r="AG895" s="190">
        <v>100</v>
      </c>
      <c r="AI895">
        <f t="shared" ref="AI895:AI958" si="94">AB895*1</f>
        <v>2914</v>
      </c>
      <c r="AJ895" t="str">
        <f t="shared" ref="AJ895:AJ958" si="95">AE895</f>
        <v>Australian Capital Territory</v>
      </c>
    </row>
    <row r="896" spans="28:36" x14ac:dyDescent="0.2">
      <c r="AB896" s="190">
        <v>3000</v>
      </c>
      <c r="AC896" s="190">
        <v>3000</v>
      </c>
      <c r="AD896" s="190" t="s">
        <v>245</v>
      </c>
      <c r="AE896" s="190" t="s">
        <v>208</v>
      </c>
      <c r="AF896" s="190">
        <v>1</v>
      </c>
      <c r="AG896" s="190">
        <v>100</v>
      </c>
      <c r="AI896">
        <f t="shared" si="94"/>
        <v>3000</v>
      </c>
      <c r="AJ896" t="str">
        <f t="shared" si="95"/>
        <v>Greater Melbourne</v>
      </c>
    </row>
    <row r="897" spans="28:36" x14ac:dyDescent="0.2">
      <c r="AB897" s="190">
        <v>3002</v>
      </c>
      <c r="AC897" s="190">
        <v>3002</v>
      </c>
      <c r="AD897" s="190" t="s">
        <v>245</v>
      </c>
      <c r="AE897" s="190" t="s">
        <v>208</v>
      </c>
      <c r="AF897" s="190">
        <v>1</v>
      </c>
      <c r="AG897" s="190">
        <v>100</v>
      </c>
      <c r="AI897">
        <f t="shared" si="94"/>
        <v>3002</v>
      </c>
      <c r="AJ897" t="str">
        <f t="shared" si="95"/>
        <v>Greater Melbourne</v>
      </c>
    </row>
    <row r="898" spans="28:36" x14ac:dyDescent="0.2">
      <c r="AB898" s="190">
        <v>3003</v>
      </c>
      <c r="AC898" s="190">
        <v>3003</v>
      </c>
      <c r="AD898" s="190" t="s">
        <v>245</v>
      </c>
      <c r="AE898" s="190" t="s">
        <v>208</v>
      </c>
      <c r="AF898" s="190">
        <v>1</v>
      </c>
      <c r="AG898" s="190">
        <v>100</v>
      </c>
      <c r="AI898">
        <f t="shared" si="94"/>
        <v>3003</v>
      </c>
      <c r="AJ898" t="str">
        <f t="shared" si="95"/>
        <v>Greater Melbourne</v>
      </c>
    </row>
    <row r="899" spans="28:36" x14ac:dyDescent="0.2">
      <c r="AB899" s="190">
        <v>3004</v>
      </c>
      <c r="AC899" s="190">
        <v>3004</v>
      </c>
      <c r="AD899" s="190" t="s">
        <v>245</v>
      </c>
      <c r="AE899" s="190" t="s">
        <v>208</v>
      </c>
      <c r="AF899" s="190">
        <v>1</v>
      </c>
      <c r="AG899" s="190">
        <v>100</v>
      </c>
      <c r="AI899">
        <f t="shared" si="94"/>
        <v>3004</v>
      </c>
      <c r="AJ899" t="str">
        <f t="shared" si="95"/>
        <v>Greater Melbourne</v>
      </c>
    </row>
    <row r="900" spans="28:36" x14ac:dyDescent="0.2">
      <c r="AB900" s="190">
        <v>3005</v>
      </c>
      <c r="AC900" s="190">
        <v>3005</v>
      </c>
      <c r="AD900" s="190" t="s">
        <v>245</v>
      </c>
      <c r="AE900" s="190" t="s">
        <v>208</v>
      </c>
      <c r="AF900" s="190">
        <v>1</v>
      </c>
      <c r="AG900" s="190">
        <v>100</v>
      </c>
      <c r="AI900">
        <f t="shared" si="94"/>
        <v>3005</v>
      </c>
      <c r="AJ900" t="str">
        <f t="shared" si="95"/>
        <v>Greater Melbourne</v>
      </c>
    </row>
    <row r="901" spans="28:36" x14ac:dyDescent="0.2">
      <c r="AB901" s="190">
        <v>3006</v>
      </c>
      <c r="AC901" s="190">
        <v>3006</v>
      </c>
      <c r="AD901" s="190" t="s">
        <v>245</v>
      </c>
      <c r="AE901" s="190" t="s">
        <v>208</v>
      </c>
      <c r="AF901" s="190">
        <v>1</v>
      </c>
      <c r="AG901" s="190">
        <v>100</v>
      </c>
      <c r="AI901">
        <f t="shared" si="94"/>
        <v>3006</v>
      </c>
      <c r="AJ901" t="str">
        <f t="shared" si="95"/>
        <v>Greater Melbourne</v>
      </c>
    </row>
    <row r="902" spans="28:36" x14ac:dyDescent="0.2">
      <c r="AB902" s="190">
        <v>3008</v>
      </c>
      <c r="AC902" s="190">
        <v>3008</v>
      </c>
      <c r="AD902" s="190" t="s">
        <v>245</v>
      </c>
      <c r="AE902" s="190" t="s">
        <v>208</v>
      </c>
      <c r="AF902" s="190">
        <v>1</v>
      </c>
      <c r="AG902" s="190">
        <v>100</v>
      </c>
      <c r="AI902">
        <f t="shared" si="94"/>
        <v>3008</v>
      </c>
      <c r="AJ902" t="str">
        <f t="shared" si="95"/>
        <v>Greater Melbourne</v>
      </c>
    </row>
    <row r="903" spans="28:36" x14ac:dyDescent="0.2">
      <c r="AB903" s="190">
        <v>3010</v>
      </c>
      <c r="AC903" s="190">
        <v>3010</v>
      </c>
      <c r="AD903" s="190" t="s">
        <v>245</v>
      </c>
      <c r="AE903" s="190" t="s">
        <v>208</v>
      </c>
      <c r="AF903" s="190">
        <v>1</v>
      </c>
      <c r="AG903" s="190">
        <v>100</v>
      </c>
      <c r="AI903">
        <f t="shared" si="94"/>
        <v>3010</v>
      </c>
      <c r="AJ903" t="str">
        <f t="shared" si="95"/>
        <v>Greater Melbourne</v>
      </c>
    </row>
    <row r="904" spans="28:36" x14ac:dyDescent="0.2">
      <c r="AB904" s="190">
        <v>3011</v>
      </c>
      <c r="AC904" s="190">
        <v>3011</v>
      </c>
      <c r="AD904" s="190" t="s">
        <v>245</v>
      </c>
      <c r="AE904" s="190" t="s">
        <v>208</v>
      </c>
      <c r="AF904" s="190">
        <v>1</v>
      </c>
      <c r="AG904" s="190">
        <v>100</v>
      </c>
      <c r="AI904">
        <f t="shared" si="94"/>
        <v>3011</v>
      </c>
      <c r="AJ904" t="str">
        <f t="shared" si="95"/>
        <v>Greater Melbourne</v>
      </c>
    </row>
    <row r="905" spans="28:36" x14ac:dyDescent="0.2">
      <c r="AB905" s="190">
        <v>3012</v>
      </c>
      <c r="AC905" s="190">
        <v>3012</v>
      </c>
      <c r="AD905" s="190" t="s">
        <v>245</v>
      </c>
      <c r="AE905" s="190" t="s">
        <v>208</v>
      </c>
      <c r="AF905" s="190">
        <v>1</v>
      </c>
      <c r="AG905" s="190">
        <v>100</v>
      </c>
      <c r="AI905">
        <f t="shared" si="94"/>
        <v>3012</v>
      </c>
      <c r="AJ905" t="str">
        <f t="shared" si="95"/>
        <v>Greater Melbourne</v>
      </c>
    </row>
    <row r="906" spans="28:36" x14ac:dyDescent="0.2">
      <c r="AB906" s="190">
        <v>3013</v>
      </c>
      <c r="AC906" s="190">
        <v>3013</v>
      </c>
      <c r="AD906" s="190" t="s">
        <v>245</v>
      </c>
      <c r="AE906" s="190" t="s">
        <v>208</v>
      </c>
      <c r="AF906" s="190">
        <v>1</v>
      </c>
      <c r="AG906" s="190">
        <v>100</v>
      </c>
      <c r="AI906">
        <f t="shared" si="94"/>
        <v>3013</v>
      </c>
      <c r="AJ906" t="str">
        <f t="shared" si="95"/>
        <v>Greater Melbourne</v>
      </c>
    </row>
    <row r="907" spans="28:36" x14ac:dyDescent="0.2">
      <c r="AB907" s="190">
        <v>3015</v>
      </c>
      <c r="AC907" s="190">
        <v>3015</v>
      </c>
      <c r="AD907" s="190" t="s">
        <v>245</v>
      </c>
      <c r="AE907" s="190" t="s">
        <v>208</v>
      </c>
      <c r="AF907" s="190">
        <v>1</v>
      </c>
      <c r="AG907" s="190">
        <v>100</v>
      </c>
      <c r="AI907">
        <f t="shared" si="94"/>
        <v>3015</v>
      </c>
      <c r="AJ907" t="str">
        <f t="shared" si="95"/>
        <v>Greater Melbourne</v>
      </c>
    </row>
    <row r="908" spans="28:36" x14ac:dyDescent="0.2">
      <c r="AB908" s="190">
        <v>3016</v>
      </c>
      <c r="AC908" s="190">
        <v>3016</v>
      </c>
      <c r="AD908" s="190" t="s">
        <v>245</v>
      </c>
      <c r="AE908" s="190" t="s">
        <v>208</v>
      </c>
      <c r="AF908" s="190">
        <v>1</v>
      </c>
      <c r="AG908" s="190">
        <v>100</v>
      </c>
      <c r="AI908">
        <f t="shared" si="94"/>
        <v>3016</v>
      </c>
      <c r="AJ908" t="str">
        <f t="shared" si="95"/>
        <v>Greater Melbourne</v>
      </c>
    </row>
    <row r="909" spans="28:36" x14ac:dyDescent="0.2">
      <c r="AB909" s="190">
        <v>3018</v>
      </c>
      <c r="AC909" s="190">
        <v>3018</v>
      </c>
      <c r="AD909" s="190" t="s">
        <v>245</v>
      </c>
      <c r="AE909" s="190" t="s">
        <v>208</v>
      </c>
      <c r="AF909" s="190">
        <v>0.997479</v>
      </c>
      <c r="AG909" s="190">
        <v>99.747900000000001</v>
      </c>
      <c r="AI909">
        <f t="shared" si="94"/>
        <v>3018</v>
      </c>
      <c r="AJ909" t="str">
        <f t="shared" si="95"/>
        <v>Greater Melbourne</v>
      </c>
    </row>
    <row r="910" spans="28:36" x14ac:dyDescent="0.2">
      <c r="AB910" s="190">
        <v>3019</v>
      </c>
      <c r="AC910" s="190">
        <v>3019</v>
      </c>
      <c r="AD910" s="190" t="s">
        <v>245</v>
      </c>
      <c r="AE910" s="190" t="s">
        <v>208</v>
      </c>
      <c r="AF910" s="190">
        <v>1</v>
      </c>
      <c r="AG910" s="190">
        <v>100</v>
      </c>
      <c r="AI910">
        <f t="shared" si="94"/>
        <v>3019</v>
      </c>
      <c r="AJ910" t="str">
        <f t="shared" si="95"/>
        <v>Greater Melbourne</v>
      </c>
    </row>
    <row r="911" spans="28:36" x14ac:dyDescent="0.2">
      <c r="AB911" s="190">
        <v>3020</v>
      </c>
      <c r="AC911" s="190">
        <v>3020</v>
      </c>
      <c r="AD911" s="190" t="s">
        <v>245</v>
      </c>
      <c r="AE911" s="190" t="s">
        <v>208</v>
      </c>
      <c r="AF911" s="190">
        <v>1</v>
      </c>
      <c r="AG911" s="190">
        <v>100</v>
      </c>
      <c r="AI911">
        <f t="shared" si="94"/>
        <v>3020</v>
      </c>
      <c r="AJ911" t="str">
        <f t="shared" si="95"/>
        <v>Greater Melbourne</v>
      </c>
    </row>
    <row r="912" spans="28:36" x14ac:dyDescent="0.2">
      <c r="AB912" s="190">
        <v>3021</v>
      </c>
      <c r="AC912" s="190">
        <v>3021</v>
      </c>
      <c r="AD912" s="190" t="s">
        <v>245</v>
      </c>
      <c r="AE912" s="190" t="s">
        <v>208</v>
      </c>
      <c r="AF912" s="190">
        <v>1</v>
      </c>
      <c r="AG912" s="190">
        <v>100</v>
      </c>
      <c r="AI912">
        <f t="shared" si="94"/>
        <v>3021</v>
      </c>
      <c r="AJ912" t="str">
        <f t="shared" si="95"/>
        <v>Greater Melbourne</v>
      </c>
    </row>
    <row r="913" spans="28:36" x14ac:dyDescent="0.2">
      <c r="AB913" s="190">
        <v>3022</v>
      </c>
      <c r="AC913" s="190">
        <v>3022</v>
      </c>
      <c r="AD913" s="190" t="s">
        <v>245</v>
      </c>
      <c r="AE913" s="190" t="s">
        <v>208</v>
      </c>
      <c r="AF913" s="190">
        <v>1</v>
      </c>
      <c r="AG913" s="190">
        <v>100</v>
      </c>
      <c r="AI913">
        <f t="shared" si="94"/>
        <v>3022</v>
      </c>
      <c r="AJ913" t="str">
        <f t="shared" si="95"/>
        <v>Greater Melbourne</v>
      </c>
    </row>
    <row r="914" spans="28:36" x14ac:dyDescent="0.2">
      <c r="AB914" s="190">
        <v>3023</v>
      </c>
      <c r="AC914" s="190">
        <v>3023</v>
      </c>
      <c r="AD914" s="190" t="s">
        <v>245</v>
      </c>
      <c r="AE914" s="190" t="s">
        <v>208</v>
      </c>
      <c r="AF914" s="190">
        <v>1</v>
      </c>
      <c r="AG914" s="190">
        <v>100</v>
      </c>
      <c r="AI914">
        <f t="shared" si="94"/>
        <v>3023</v>
      </c>
      <c r="AJ914" t="str">
        <f t="shared" si="95"/>
        <v>Greater Melbourne</v>
      </c>
    </row>
    <row r="915" spans="28:36" x14ac:dyDescent="0.2">
      <c r="AB915" s="190">
        <v>3024</v>
      </c>
      <c r="AC915" s="190">
        <v>3024</v>
      </c>
      <c r="AD915" s="190" t="s">
        <v>245</v>
      </c>
      <c r="AE915" s="190" t="s">
        <v>208</v>
      </c>
      <c r="AF915" s="190">
        <v>1</v>
      </c>
      <c r="AG915" s="190">
        <v>100</v>
      </c>
      <c r="AI915">
        <f t="shared" si="94"/>
        <v>3024</v>
      </c>
      <c r="AJ915" t="str">
        <f t="shared" si="95"/>
        <v>Greater Melbourne</v>
      </c>
    </row>
    <row r="916" spans="28:36" x14ac:dyDescent="0.2">
      <c r="AB916" s="190">
        <v>3025</v>
      </c>
      <c r="AC916" s="190">
        <v>3025</v>
      </c>
      <c r="AD916" s="190" t="s">
        <v>245</v>
      </c>
      <c r="AE916" s="190" t="s">
        <v>208</v>
      </c>
      <c r="AF916" s="190">
        <v>1</v>
      </c>
      <c r="AG916" s="190">
        <v>100</v>
      </c>
      <c r="AI916">
        <f t="shared" si="94"/>
        <v>3025</v>
      </c>
      <c r="AJ916" t="str">
        <f t="shared" si="95"/>
        <v>Greater Melbourne</v>
      </c>
    </row>
    <row r="917" spans="28:36" x14ac:dyDescent="0.2">
      <c r="AB917" s="190">
        <v>3026</v>
      </c>
      <c r="AC917" s="190">
        <v>3026</v>
      </c>
      <c r="AD917" s="190" t="s">
        <v>245</v>
      </c>
      <c r="AE917" s="190" t="s">
        <v>208</v>
      </c>
      <c r="AF917" s="190">
        <v>1</v>
      </c>
      <c r="AG917" s="190">
        <v>100</v>
      </c>
      <c r="AI917">
        <f t="shared" si="94"/>
        <v>3026</v>
      </c>
      <c r="AJ917" t="str">
        <f t="shared" si="95"/>
        <v>Greater Melbourne</v>
      </c>
    </row>
    <row r="918" spans="28:36" x14ac:dyDescent="0.2">
      <c r="AB918" s="190">
        <v>3027</v>
      </c>
      <c r="AC918" s="190">
        <v>3027</v>
      </c>
      <c r="AD918" s="190" t="s">
        <v>245</v>
      </c>
      <c r="AE918" s="190" t="s">
        <v>208</v>
      </c>
      <c r="AF918" s="190">
        <v>1</v>
      </c>
      <c r="AG918" s="190">
        <v>100</v>
      </c>
      <c r="AI918">
        <f t="shared" si="94"/>
        <v>3027</v>
      </c>
      <c r="AJ918" t="str">
        <f t="shared" si="95"/>
        <v>Greater Melbourne</v>
      </c>
    </row>
    <row r="919" spans="28:36" x14ac:dyDescent="0.2">
      <c r="AB919" s="190">
        <v>3028</v>
      </c>
      <c r="AC919" s="190">
        <v>3028</v>
      </c>
      <c r="AD919" s="190" t="s">
        <v>245</v>
      </c>
      <c r="AE919" s="190" t="s">
        <v>208</v>
      </c>
      <c r="AF919" s="190">
        <v>1</v>
      </c>
      <c r="AG919" s="190">
        <v>100</v>
      </c>
      <c r="AI919">
        <f t="shared" si="94"/>
        <v>3028</v>
      </c>
      <c r="AJ919" t="str">
        <f t="shared" si="95"/>
        <v>Greater Melbourne</v>
      </c>
    </row>
    <row r="920" spans="28:36" x14ac:dyDescent="0.2">
      <c r="AB920" s="190">
        <v>3029</v>
      </c>
      <c r="AC920" s="190">
        <v>3029</v>
      </c>
      <c r="AD920" s="190" t="s">
        <v>245</v>
      </c>
      <c r="AE920" s="190" t="s">
        <v>208</v>
      </c>
      <c r="AF920" s="190">
        <v>1</v>
      </c>
      <c r="AG920" s="190">
        <v>100</v>
      </c>
      <c r="AI920">
        <f t="shared" si="94"/>
        <v>3029</v>
      </c>
      <c r="AJ920" t="str">
        <f t="shared" si="95"/>
        <v>Greater Melbourne</v>
      </c>
    </row>
    <row r="921" spans="28:36" x14ac:dyDescent="0.2">
      <c r="AB921" s="190">
        <v>3030</v>
      </c>
      <c r="AC921" s="190">
        <v>3030</v>
      </c>
      <c r="AD921" s="190" t="s">
        <v>245</v>
      </c>
      <c r="AE921" s="190" t="s">
        <v>208</v>
      </c>
      <c r="AF921" s="190">
        <v>0.99995100000000003</v>
      </c>
      <c r="AG921" s="190">
        <v>99.995099999999994</v>
      </c>
      <c r="AI921">
        <f t="shared" si="94"/>
        <v>3030</v>
      </c>
      <c r="AJ921" t="str">
        <f t="shared" si="95"/>
        <v>Greater Melbourne</v>
      </c>
    </row>
    <row r="922" spans="28:36" x14ac:dyDescent="0.2">
      <c r="AB922" s="190">
        <v>3031</v>
      </c>
      <c r="AC922" s="190">
        <v>3031</v>
      </c>
      <c r="AD922" s="190" t="s">
        <v>245</v>
      </c>
      <c r="AE922" s="190" t="s">
        <v>208</v>
      </c>
      <c r="AF922" s="190">
        <v>1</v>
      </c>
      <c r="AG922" s="190">
        <v>100</v>
      </c>
      <c r="AI922">
        <f t="shared" si="94"/>
        <v>3031</v>
      </c>
      <c r="AJ922" t="str">
        <f t="shared" si="95"/>
        <v>Greater Melbourne</v>
      </c>
    </row>
    <row r="923" spans="28:36" x14ac:dyDescent="0.2">
      <c r="AB923" s="190">
        <v>3032</v>
      </c>
      <c r="AC923" s="190">
        <v>3032</v>
      </c>
      <c r="AD923" s="190" t="s">
        <v>245</v>
      </c>
      <c r="AE923" s="190" t="s">
        <v>208</v>
      </c>
      <c r="AF923" s="190">
        <v>1</v>
      </c>
      <c r="AG923" s="190">
        <v>100</v>
      </c>
      <c r="AI923">
        <f t="shared" si="94"/>
        <v>3032</v>
      </c>
      <c r="AJ923" t="str">
        <f t="shared" si="95"/>
        <v>Greater Melbourne</v>
      </c>
    </row>
    <row r="924" spans="28:36" x14ac:dyDescent="0.2">
      <c r="AB924" s="190">
        <v>3033</v>
      </c>
      <c r="AC924" s="190">
        <v>3033</v>
      </c>
      <c r="AD924" s="190" t="s">
        <v>245</v>
      </c>
      <c r="AE924" s="190" t="s">
        <v>208</v>
      </c>
      <c r="AF924" s="190">
        <v>1</v>
      </c>
      <c r="AG924" s="190">
        <v>100</v>
      </c>
      <c r="AI924">
        <f t="shared" si="94"/>
        <v>3033</v>
      </c>
      <c r="AJ924" t="str">
        <f t="shared" si="95"/>
        <v>Greater Melbourne</v>
      </c>
    </row>
    <row r="925" spans="28:36" x14ac:dyDescent="0.2">
      <c r="AB925" s="190">
        <v>3034</v>
      </c>
      <c r="AC925" s="190">
        <v>3034</v>
      </c>
      <c r="AD925" s="190" t="s">
        <v>245</v>
      </c>
      <c r="AE925" s="190" t="s">
        <v>208</v>
      </c>
      <c r="AF925" s="190">
        <v>1</v>
      </c>
      <c r="AG925" s="190">
        <v>100</v>
      </c>
      <c r="AI925">
        <f t="shared" si="94"/>
        <v>3034</v>
      </c>
      <c r="AJ925" t="str">
        <f t="shared" si="95"/>
        <v>Greater Melbourne</v>
      </c>
    </row>
    <row r="926" spans="28:36" x14ac:dyDescent="0.2">
      <c r="AB926" s="190">
        <v>3036</v>
      </c>
      <c r="AC926" s="190">
        <v>3036</v>
      </c>
      <c r="AD926" s="190" t="s">
        <v>245</v>
      </c>
      <c r="AE926" s="190" t="s">
        <v>208</v>
      </c>
      <c r="AF926" s="190">
        <v>1</v>
      </c>
      <c r="AG926" s="190">
        <v>100</v>
      </c>
      <c r="AI926">
        <f t="shared" si="94"/>
        <v>3036</v>
      </c>
      <c r="AJ926" t="str">
        <f t="shared" si="95"/>
        <v>Greater Melbourne</v>
      </c>
    </row>
    <row r="927" spans="28:36" x14ac:dyDescent="0.2">
      <c r="AB927" s="190">
        <v>3037</v>
      </c>
      <c r="AC927" s="190">
        <v>3037</v>
      </c>
      <c r="AD927" s="190" t="s">
        <v>245</v>
      </c>
      <c r="AE927" s="190" t="s">
        <v>208</v>
      </c>
      <c r="AF927" s="190">
        <v>1</v>
      </c>
      <c r="AG927" s="190">
        <v>100</v>
      </c>
      <c r="AI927">
        <f t="shared" si="94"/>
        <v>3037</v>
      </c>
      <c r="AJ927" t="str">
        <f t="shared" si="95"/>
        <v>Greater Melbourne</v>
      </c>
    </row>
    <row r="928" spans="28:36" x14ac:dyDescent="0.2">
      <c r="AB928" s="190">
        <v>3038</v>
      </c>
      <c r="AC928" s="190">
        <v>3038</v>
      </c>
      <c r="AD928" s="190" t="s">
        <v>245</v>
      </c>
      <c r="AE928" s="190" t="s">
        <v>208</v>
      </c>
      <c r="AF928" s="190">
        <v>1</v>
      </c>
      <c r="AG928" s="190">
        <v>100</v>
      </c>
      <c r="AI928">
        <f t="shared" si="94"/>
        <v>3038</v>
      </c>
      <c r="AJ928" t="str">
        <f t="shared" si="95"/>
        <v>Greater Melbourne</v>
      </c>
    </row>
    <row r="929" spans="28:36" x14ac:dyDescent="0.2">
      <c r="AB929" s="190">
        <v>3039</v>
      </c>
      <c r="AC929" s="190">
        <v>3039</v>
      </c>
      <c r="AD929" s="190" t="s">
        <v>245</v>
      </c>
      <c r="AE929" s="190" t="s">
        <v>208</v>
      </c>
      <c r="AF929" s="190">
        <v>1</v>
      </c>
      <c r="AG929" s="190">
        <v>100</v>
      </c>
      <c r="AI929">
        <f t="shared" si="94"/>
        <v>3039</v>
      </c>
      <c r="AJ929" t="str">
        <f t="shared" si="95"/>
        <v>Greater Melbourne</v>
      </c>
    </row>
    <row r="930" spans="28:36" x14ac:dyDescent="0.2">
      <c r="AB930" s="190">
        <v>3040</v>
      </c>
      <c r="AC930" s="190">
        <v>3040</v>
      </c>
      <c r="AD930" s="190" t="s">
        <v>245</v>
      </c>
      <c r="AE930" s="190" t="s">
        <v>208</v>
      </c>
      <c r="AF930" s="190">
        <v>1</v>
      </c>
      <c r="AG930" s="190">
        <v>100</v>
      </c>
      <c r="AI930">
        <f t="shared" si="94"/>
        <v>3040</v>
      </c>
      <c r="AJ930" t="str">
        <f t="shared" si="95"/>
        <v>Greater Melbourne</v>
      </c>
    </row>
    <row r="931" spans="28:36" x14ac:dyDescent="0.2">
      <c r="AB931" s="190">
        <v>3041</v>
      </c>
      <c r="AC931" s="190">
        <v>3041</v>
      </c>
      <c r="AD931" s="190" t="s">
        <v>245</v>
      </c>
      <c r="AE931" s="190" t="s">
        <v>208</v>
      </c>
      <c r="AF931" s="190">
        <v>1</v>
      </c>
      <c r="AG931" s="190">
        <v>100</v>
      </c>
      <c r="AI931">
        <f t="shared" si="94"/>
        <v>3041</v>
      </c>
      <c r="AJ931" t="str">
        <f t="shared" si="95"/>
        <v>Greater Melbourne</v>
      </c>
    </row>
    <row r="932" spans="28:36" x14ac:dyDescent="0.2">
      <c r="AB932" s="190">
        <v>3042</v>
      </c>
      <c r="AC932" s="190">
        <v>3042</v>
      </c>
      <c r="AD932" s="190" t="s">
        <v>245</v>
      </c>
      <c r="AE932" s="190" t="s">
        <v>208</v>
      </c>
      <c r="AF932" s="190">
        <v>1</v>
      </c>
      <c r="AG932" s="190">
        <v>100</v>
      </c>
      <c r="AI932">
        <f t="shared" si="94"/>
        <v>3042</v>
      </c>
      <c r="AJ932" t="str">
        <f t="shared" si="95"/>
        <v>Greater Melbourne</v>
      </c>
    </row>
    <row r="933" spans="28:36" x14ac:dyDescent="0.2">
      <c r="AB933" s="190">
        <v>3043</v>
      </c>
      <c r="AC933" s="190">
        <v>3043</v>
      </c>
      <c r="AD933" s="190" t="s">
        <v>245</v>
      </c>
      <c r="AE933" s="190" t="s">
        <v>208</v>
      </c>
      <c r="AF933" s="190">
        <v>1</v>
      </c>
      <c r="AG933" s="190">
        <v>100</v>
      </c>
      <c r="AI933">
        <f t="shared" si="94"/>
        <v>3043</v>
      </c>
      <c r="AJ933" t="str">
        <f t="shared" si="95"/>
        <v>Greater Melbourne</v>
      </c>
    </row>
    <row r="934" spans="28:36" x14ac:dyDescent="0.2">
      <c r="AB934" s="190">
        <v>3044</v>
      </c>
      <c r="AC934" s="190">
        <v>3044</v>
      </c>
      <c r="AD934" s="190" t="s">
        <v>245</v>
      </c>
      <c r="AE934" s="190" t="s">
        <v>208</v>
      </c>
      <c r="AF934" s="190">
        <v>1</v>
      </c>
      <c r="AG934" s="190">
        <v>100</v>
      </c>
      <c r="AI934">
        <f t="shared" si="94"/>
        <v>3044</v>
      </c>
      <c r="AJ934" t="str">
        <f t="shared" si="95"/>
        <v>Greater Melbourne</v>
      </c>
    </row>
    <row r="935" spans="28:36" x14ac:dyDescent="0.2">
      <c r="AB935" s="190">
        <v>3045</v>
      </c>
      <c r="AC935" s="190">
        <v>3045</v>
      </c>
      <c r="AD935" s="190" t="s">
        <v>245</v>
      </c>
      <c r="AE935" s="190" t="s">
        <v>208</v>
      </c>
      <c r="AF935" s="190">
        <v>1</v>
      </c>
      <c r="AG935" s="190">
        <v>100</v>
      </c>
      <c r="AI935">
        <f t="shared" si="94"/>
        <v>3045</v>
      </c>
      <c r="AJ935" t="str">
        <f t="shared" si="95"/>
        <v>Greater Melbourne</v>
      </c>
    </row>
    <row r="936" spans="28:36" x14ac:dyDescent="0.2">
      <c r="AB936" s="190">
        <v>3046</v>
      </c>
      <c r="AC936" s="190">
        <v>3046</v>
      </c>
      <c r="AD936" s="190" t="s">
        <v>245</v>
      </c>
      <c r="AE936" s="190" t="s">
        <v>208</v>
      </c>
      <c r="AF936" s="190">
        <v>1</v>
      </c>
      <c r="AG936" s="190">
        <v>100</v>
      </c>
      <c r="AI936">
        <f t="shared" si="94"/>
        <v>3046</v>
      </c>
      <c r="AJ936" t="str">
        <f t="shared" si="95"/>
        <v>Greater Melbourne</v>
      </c>
    </row>
    <row r="937" spans="28:36" x14ac:dyDescent="0.2">
      <c r="AB937" s="190">
        <v>3047</v>
      </c>
      <c r="AC937" s="190">
        <v>3047</v>
      </c>
      <c r="AD937" s="190" t="s">
        <v>245</v>
      </c>
      <c r="AE937" s="190" t="s">
        <v>208</v>
      </c>
      <c r="AF937" s="190">
        <v>1</v>
      </c>
      <c r="AG937" s="190">
        <v>100</v>
      </c>
      <c r="AI937">
        <f t="shared" si="94"/>
        <v>3047</v>
      </c>
      <c r="AJ937" t="str">
        <f t="shared" si="95"/>
        <v>Greater Melbourne</v>
      </c>
    </row>
    <row r="938" spans="28:36" x14ac:dyDescent="0.2">
      <c r="AB938" s="190">
        <v>3048</v>
      </c>
      <c r="AC938" s="190">
        <v>3048</v>
      </c>
      <c r="AD938" s="190" t="s">
        <v>245</v>
      </c>
      <c r="AE938" s="190" t="s">
        <v>208</v>
      </c>
      <c r="AF938" s="190">
        <v>1</v>
      </c>
      <c r="AG938" s="190">
        <v>100</v>
      </c>
      <c r="AI938">
        <f t="shared" si="94"/>
        <v>3048</v>
      </c>
      <c r="AJ938" t="str">
        <f t="shared" si="95"/>
        <v>Greater Melbourne</v>
      </c>
    </row>
    <row r="939" spans="28:36" x14ac:dyDescent="0.2">
      <c r="AB939" s="190">
        <v>3049</v>
      </c>
      <c r="AC939" s="190">
        <v>3049</v>
      </c>
      <c r="AD939" s="190" t="s">
        <v>245</v>
      </c>
      <c r="AE939" s="190" t="s">
        <v>208</v>
      </c>
      <c r="AF939" s="190">
        <v>1</v>
      </c>
      <c r="AG939" s="190">
        <v>100</v>
      </c>
      <c r="AI939">
        <f t="shared" si="94"/>
        <v>3049</v>
      </c>
      <c r="AJ939" t="str">
        <f t="shared" si="95"/>
        <v>Greater Melbourne</v>
      </c>
    </row>
    <row r="940" spans="28:36" x14ac:dyDescent="0.2">
      <c r="AB940" s="190">
        <v>3050</v>
      </c>
      <c r="AC940" s="190">
        <v>3050</v>
      </c>
      <c r="AD940" s="190" t="s">
        <v>245</v>
      </c>
      <c r="AE940" s="190" t="s">
        <v>208</v>
      </c>
      <c r="AF940" s="190">
        <v>1</v>
      </c>
      <c r="AG940" s="190">
        <v>100</v>
      </c>
      <c r="AI940">
        <f t="shared" si="94"/>
        <v>3050</v>
      </c>
      <c r="AJ940" t="str">
        <f t="shared" si="95"/>
        <v>Greater Melbourne</v>
      </c>
    </row>
    <row r="941" spans="28:36" x14ac:dyDescent="0.2">
      <c r="AB941" s="190">
        <v>3051</v>
      </c>
      <c r="AC941" s="190">
        <v>3051</v>
      </c>
      <c r="AD941" s="190" t="s">
        <v>245</v>
      </c>
      <c r="AE941" s="190" t="s">
        <v>208</v>
      </c>
      <c r="AF941" s="190">
        <v>1</v>
      </c>
      <c r="AG941" s="190">
        <v>100</v>
      </c>
      <c r="AI941">
        <f t="shared" si="94"/>
        <v>3051</v>
      </c>
      <c r="AJ941" t="str">
        <f t="shared" si="95"/>
        <v>Greater Melbourne</v>
      </c>
    </row>
    <row r="942" spans="28:36" x14ac:dyDescent="0.2">
      <c r="AB942" s="190">
        <v>3052</v>
      </c>
      <c r="AC942" s="190">
        <v>3052</v>
      </c>
      <c r="AD942" s="190" t="s">
        <v>245</v>
      </c>
      <c r="AE942" s="190" t="s">
        <v>208</v>
      </c>
      <c r="AF942" s="190">
        <v>1</v>
      </c>
      <c r="AG942" s="190">
        <v>100</v>
      </c>
      <c r="AI942">
        <f t="shared" si="94"/>
        <v>3052</v>
      </c>
      <c r="AJ942" t="str">
        <f t="shared" si="95"/>
        <v>Greater Melbourne</v>
      </c>
    </row>
    <row r="943" spans="28:36" x14ac:dyDescent="0.2">
      <c r="AB943" s="190">
        <v>3053</v>
      </c>
      <c r="AC943" s="190">
        <v>3053</v>
      </c>
      <c r="AD943" s="190" t="s">
        <v>245</v>
      </c>
      <c r="AE943" s="190" t="s">
        <v>208</v>
      </c>
      <c r="AF943" s="190">
        <v>1</v>
      </c>
      <c r="AG943" s="190">
        <v>100</v>
      </c>
      <c r="AI943">
        <f t="shared" si="94"/>
        <v>3053</v>
      </c>
      <c r="AJ943" t="str">
        <f t="shared" si="95"/>
        <v>Greater Melbourne</v>
      </c>
    </row>
    <row r="944" spans="28:36" x14ac:dyDescent="0.2">
      <c r="AB944" s="190">
        <v>3054</v>
      </c>
      <c r="AC944" s="190">
        <v>3054</v>
      </c>
      <c r="AD944" s="190" t="s">
        <v>245</v>
      </c>
      <c r="AE944" s="190" t="s">
        <v>208</v>
      </c>
      <c r="AF944" s="190">
        <v>1</v>
      </c>
      <c r="AG944" s="190">
        <v>100</v>
      </c>
      <c r="AI944">
        <f t="shared" si="94"/>
        <v>3054</v>
      </c>
      <c r="AJ944" t="str">
        <f t="shared" si="95"/>
        <v>Greater Melbourne</v>
      </c>
    </row>
    <row r="945" spans="28:36" x14ac:dyDescent="0.2">
      <c r="AB945" s="190">
        <v>3055</v>
      </c>
      <c r="AC945" s="190">
        <v>3055</v>
      </c>
      <c r="AD945" s="190" t="s">
        <v>245</v>
      </c>
      <c r="AE945" s="190" t="s">
        <v>208</v>
      </c>
      <c r="AF945" s="190">
        <v>1</v>
      </c>
      <c r="AG945" s="190">
        <v>100</v>
      </c>
      <c r="AI945">
        <f t="shared" si="94"/>
        <v>3055</v>
      </c>
      <c r="AJ945" t="str">
        <f t="shared" si="95"/>
        <v>Greater Melbourne</v>
      </c>
    </row>
    <row r="946" spans="28:36" x14ac:dyDescent="0.2">
      <c r="AB946" s="190">
        <v>3056</v>
      </c>
      <c r="AC946" s="190">
        <v>3056</v>
      </c>
      <c r="AD946" s="190" t="s">
        <v>245</v>
      </c>
      <c r="AE946" s="190" t="s">
        <v>208</v>
      </c>
      <c r="AF946" s="190">
        <v>1</v>
      </c>
      <c r="AG946" s="190">
        <v>100</v>
      </c>
      <c r="AI946">
        <f t="shared" si="94"/>
        <v>3056</v>
      </c>
      <c r="AJ946" t="str">
        <f t="shared" si="95"/>
        <v>Greater Melbourne</v>
      </c>
    </row>
    <row r="947" spans="28:36" x14ac:dyDescent="0.2">
      <c r="AB947" s="190">
        <v>3057</v>
      </c>
      <c r="AC947" s="190">
        <v>3057</v>
      </c>
      <c r="AD947" s="190" t="s">
        <v>245</v>
      </c>
      <c r="AE947" s="190" t="s">
        <v>208</v>
      </c>
      <c r="AF947" s="190">
        <v>1</v>
      </c>
      <c r="AG947" s="190">
        <v>100</v>
      </c>
      <c r="AI947">
        <f t="shared" si="94"/>
        <v>3057</v>
      </c>
      <c r="AJ947" t="str">
        <f t="shared" si="95"/>
        <v>Greater Melbourne</v>
      </c>
    </row>
    <row r="948" spans="28:36" x14ac:dyDescent="0.2">
      <c r="AB948" s="190">
        <v>3058</v>
      </c>
      <c r="AC948" s="190">
        <v>3058</v>
      </c>
      <c r="AD948" s="190" t="s">
        <v>245</v>
      </c>
      <c r="AE948" s="190" t="s">
        <v>208</v>
      </c>
      <c r="AF948" s="190">
        <v>1</v>
      </c>
      <c r="AG948" s="190">
        <v>100</v>
      </c>
      <c r="AI948">
        <f t="shared" si="94"/>
        <v>3058</v>
      </c>
      <c r="AJ948" t="str">
        <f t="shared" si="95"/>
        <v>Greater Melbourne</v>
      </c>
    </row>
    <row r="949" spans="28:36" x14ac:dyDescent="0.2">
      <c r="AB949" s="190">
        <v>3059</v>
      </c>
      <c r="AC949" s="190">
        <v>3059</v>
      </c>
      <c r="AD949" s="190" t="s">
        <v>245</v>
      </c>
      <c r="AE949" s="190" t="s">
        <v>208</v>
      </c>
      <c r="AF949" s="190">
        <v>1</v>
      </c>
      <c r="AG949" s="190">
        <v>100</v>
      </c>
      <c r="AI949">
        <f t="shared" si="94"/>
        <v>3059</v>
      </c>
      <c r="AJ949" t="str">
        <f t="shared" si="95"/>
        <v>Greater Melbourne</v>
      </c>
    </row>
    <row r="950" spans="28:36" x14ac:dyDescent="0.2">
      <c r="AB950" s="190">
        <v>3060</v>
      </c>
      <c r="AC950" s="190">
        <v>3060</v>
      </c>
      <c r="AD950" s="190" t="s">
        <v>245</v>
      </c>
      <c r="AE950" s="190" t="s">
        <v>208</v>
      </c>
      <c r="AF950" s="190">
        <v>1</v>
      </c>
      <c r="AG950" s="190">
        <v>100</v>
      </c>
      <c r="AI950">
        <f t="shared" si="94"/>
        <v>3060</v>
      </c>
      <c r="AJ950" t="str">
        <f t="shared" si="95"/>
        <v>Greater Melbourne</v>
      </c>
    </row>
    <row r="951" spans="28:36" x14ac:dyDescent="0.2">
      <c r="AB951" s="190">
        <v>3061</v>
      </c>
      <c r="AC951" s="190">
        <v>3061</v>
      </c>
      <c r="AD951" s="190" t="s">
        <v>245</v>
      </c>
      <c r="AE951" s="190" t="s">
        <v>208</v>
      </c>
      <c r="AF951" s="190">
        <v>1</v>
      </c>
      <c r="AG951" s="190">
        <v>100</v>
      </c>
      <c r="AI951">
        <f t="shared" si="94"/>
        <v>3061</v>
      </c>
      <c r="AJ951" t="str">
        <f t="shared" si="95"/>
        <v>Greater Melbourne</v>
      </c>
    </row>
    <row r="952" spans="28:36" x14ac:dyDescent="0.2">
      <c r="AB952" s="190">
        <v>3062</v>
      </c>
      <c r="AC952" s="190">
        <v>3062</v>
      </c>
      <c r="AD952" s="190" t="s">
        <v>245</v>
      </c>
      <c r="AE952" s="190" t="s">
        <v>208</v>
      </c>
      <c r="AF952" s="190">
        <v>1</v>
      </c>
      <c r="AG952" s="190">
        <v>100</v>
      </c>
      <c r="AI952">
        <f t="shared" si="94"/>
        <v>3062</v>
      </c>
      <c r="AJ952" t="str">
        <f t="shared" si="95"/>
        <v>Greater Melbourne</v>
      </c>
    </row>
    <row r="953" spans="28:36" x14ac:dyDescent="0.2">
      <c r="AB953" s="190">
        <v>3063</v>
      </c>
      <c r="AC953" s="190">
        <v>3063</v>
      </c>
      <c r="AD953" s="190" t="s">
        <v>245</v>
      </c>
      <c r="AE953" s="190" t="s">
        <v>208</v>
      </c>
      <c r="AF953" s="190">
        <v>1</v>
      </c>
      <c r="AG953" s="190">
        <v>100</v>
      </c>
      <c r="AI953">
        <f t="shared" si="94"/>
        <v>3063</v>
      </c>
      <c r="AJ953" t="str">
        <f t="shared" si="95"/>
        <v>Greater Melbourne</v>
      </c>
    </row>
    <row r="954" spans="28:36" x14ac:dyDescent="0.2">
      <c r="AB954" s="190">
        <v>3064</v>
      </c>
      <c r="AC954" s="190">
        <v>3064</v>
      </c>
      <c r="AD954" s="190" t="s">
        <v>245</v>
      </c>
      <c r="AE954" s="190" t="s">
        <v>208</v>
      </c>
      <c r="AF954" s="190">
        <v>1</v>
      </c>
      <c r="AG954" s="190">
        <v>100</v>
      </c>
      <c r="AI954">
        <f t="shared" si="94"/>
        <v>3064</v>
      </c>
      <c r="AJ954" t="str">
        <f t="shared" si="95"/>
        <v>Greater Melbourne</v>
      </c>
    </row>
    <row r="955" spans="28:36" x14ac:dyDescent="0.2">
      <c r="AB955" s="190">
        <v>3065</v>
      </c>
      <c r="AC955" s="190">
        <v>3065</v>
      </c>
      <c r="AD955" s="190" t="s">
        <v>245</v>
      </c>
      <c r="AE955" s="190" t="s">
        <v>208</v>
      </c>
      <c r="AF955" s="190">
        <v>1</v>
      </c>
      <c r="AG955" s="190">
        <v>100</v>
      </c>
      <c r="AI955">
        <f t="shared" si="94"/>
        <v>3065</v>
      </c>
      <c r="AJ955" t="str">
        <f t="shared" si="95"/>
        <v>Greater Melbourne</v>
      </c>
    </row>
    <row r="956" spans="28:36" x14ac:dyDescent="0.2">
      <c r="AB956" s="190">
        <v>3066</v>
      </c>
      <c r="AC956" s="190">
        <v>3066</v>
      </c>
      <c r="AD956" s="190" t="s">
        <v>245</v>
      </c>
      <c r="AE956" s="190" t="s">
        <v>208</v>
      </c>
      <c r="AF956" s="190">
        <v>1</v>
      </c>
      <c r="AG956" s="190">
        <v>100</v>
      </c>
      <c r="AI956">
        <f t="shared" si="94"/>
        <v>3066</v>
      </c>
      <c r="AJ956" t="str">
        <f t="shared" si="95"/>
        <v>Greater Melbourne</v>
      </c>
    </row>
    <row r="957" spans="28:36" x14ac:dyDescent="0.2">
      <c r="AB957" s="190">
        <v>3067</v>
      </c>
      <c r="AC957" s="190">
        <v>3067</v>
      </c>
      <c r="AD957" s="190" t="s">
        <v>245</v>
      </c>
      <c r="AE957" s="190" t="s">
        <v>208</v>
      </c>
      <c r="AF957" s="190">
        <v>1</v>
      </c>
      <c r="AG957" s="190">
        <v>100</v>
      </c>
      <c r="AI957">
        <f t="shared" si="94"/>
        <v>3067</v>
      </c>
      <c r="AJ957" t="str">
        <f t="shared" si="95"/>
        <v>Greater Melbourne</v>
      </c>
    </row>
    <row r="958" spans="28:36" x14ac:dyDescent="0.2">
      <c r="AB958" s="190">
        <v>3068</v>
      </c>
      <c r="AC958" s="190">
        <v>3068</v>
      </c>
      <c r="AD958" s="190" t="s">
        <v>245</v>
      </c>
      <c r="AE958" s="190" t="s">
        <v>208</v>
      </c>
      <c r="AF958" s="190">
        <v>1</v>
      </c>
      <c r="AG958" s="190">
        <v>100</v>
      </c>
      <c r="AI958">
        <f t="shared" si="94"/>
        <v>3068</v>
      </c>
      <c r="AJ958" t="str">
        <f t="shared" si="95"/>
        <v>Greater Melbourne</v>
      </c>
    </row>
    <row r="959" spans="28:36" x14ac:dyDescent="0.2">
      <c r="AB959" s="190">
        <v>3070</v>
      </c>
      <c r="AC959" s="190">
        <v>3070</v>
      </c>
      <c r="AD959" s="190" t="s">
        <v>245</v>
      </c>
      <c r="AE959" s="190" t="s">
        <v>208</v>
      </c>
      <c r="AF959" s="190">
        <v>1</v>
      </c>
      <c r="AG959" s="190">
        <v>100</v>
      </c>
      <c r="AI959">
        <f t="shared" ref="AI959:AI1022" si="96">AB959*1</f>
        <v>3070</v>
      </c>
      <c r="AJ959" t="str">
        <f t="shared" ref="AJ959:AJ1022" si="97">AE959</f>
        <v>Greater Melbourne</v>
      </c>
    </row>
    <row r="960" spans="28:36" x14ac:dyDescent="0.2">
      <c r="AB960" s="190">
        <v>3071</v>
      </c>
      <c r="AC960" s="190">
        <v>3071</v>
      </c>
      <c r="AD960" s="190" t="s">
        <v>245</v>
      </c>
      <c r="AE960" s="190" t="s">
        <v>208</v>
      </c>
      <c r="AF960" s="190">
        <v>1</v>
      </c>
      <c r="AG960" s="190">
        <v>100</v>
      </c>
      <c r="AI960">
        <f t="shared" si="96"/>
        <v>3071</v>
      </c>
      <c r="AJ960" t="str">
        <f t="shared" si="97"/>
        <v>Greater Melbourne</v>
      </c>
    </row>
    <row r="961" spans="28:36" x14ac:dyDescent="0.2">
      <c r="AB961" s="190">
        <v>3072</v>
      </c>
      <c r="AC961" s="190">
        <v>3072</v>
      </c>
      <c r="AD961" s="190" t="s">
        <v>245</v>
      </c>
      <c r="AE961" s="190" t="s">
        <v>208</v>
      </c>
      <c r="AF961" s="190">
        <v>1</v>
      </c>
      <c r="AG961" s="190">
        <v>100</v>
      </c>
      <c r="AI961">
        <f t="shared" si="96"/>
        <v>3072</v>
      </c>
      <c r="AJ961" t="str">
        <f t="shared" si="97"/>
        <v>Greater Melbourne</v>
      </c>
    </row>
    <row r="962" spans="28:36" x14ac:dyDescent="0.2">
      <c r="AB962" s="190">
        <v>3073</v>
      </c>
      <c r="AC962" s="190">
        <v>3073</v>
      </c>
      <c r="AD962" s="190" t="s">
        <v>245</v>
      </c>
      <c r="AE962" s="190" t="s">
        <v>208</v>
      </c>
      <c r="AF962" s="190">
        <v>1</v>
      </c>
      <c r="AG962" s="190">
        <v>100</v>
      </c>
      <c r="AI962">
        <f t="shared" si="96"/>
        <v>3073</v>
      </c>
      <c r="AJ962" t="str">
        <f t="shared" si="97"/>
        <v>Greater Melbourne</v>
      </c>
    </row>
    <row r="963" spans="28:36" x14ac:dyDescent="0.2">
      <c r="AB963" s="190">
        <v>3074</v>
      </c>
      <c r="AC963" s="190">
        <v>3074</v>
      </c>
      <c r="AD963" s="190" t="s">
        <v>245</v>
      </c>
      <c r="AE963" s="190" t="s">
        <v>208</v>
      </c>
      <c r="AF963" s="190">
        <v>1</v>
      </c>
      <c r="AG963" s="190">
        <v>100</v>
      </c>
      <c r="AI963">
        <f t="shared" si="96"/>
        <v>3074</v>
      </c>
      <c r="AJ963" t="str">
        <f t="shared" si="97"/>
        <v>Greater Melbourne</v>
      </c>
    </row>
    <row r="964" spans="28:36" x14ac:dyDescent="0.2">
      <c r="AB964" s="190">
        <v>3075</v>
      </c>
      <c r="AC964" s="190">
        <v>3075</v>
      </c>
      <c r="AD964" s="190" t="s">
        <v>245</v>
      </c>
      <c r="AE964" s="190" t="s">
        <v>208</v>
      </c>
      <c r="AF964" s="190">
        <v>1</v>
      </c>
      <c r="AG964" s="190">
        <v>100</v>
      </c>
      <c r="AI964">
        <f t="shared" si="96"/>
        <v>3075</v>
      </c>
      <c r="AJ964" t="str">
        <f t="shared" si="97"/>
        <v>Greater Melbourne</v>
      </c>
    </row>
    <row r="965" spans="28:36" x14ac:dyDescent="0.2">
      <c r="AB965" s="190">
        <v>3076</v>
      </c>
      <c r="AC965" s="190">
        <v>3076</v>
      </c>
      <c r="AD965" s="190" t="s">
        <v>245</v>
      </c>
      <c r="AE965" s="190" t="s">
        <v>208</v>
      </c>
      <c r="AF965" s="190">
        <v>1</v>
      </c>
      <c r="AG965" s="190">
        <v>100</v>
      </c>
      <c r="AI965">
        <f t="shared" si="96"/>
        <v>3076</v>
      </c>
      <c r="AJ965" t="str">
        <f t="shared" si="97"/>
        <v>Greater Melbourne</v>
      </c>
    </row>
    <row r="966" spans="28:36" x14ac:dyDescent="0.2">
      <c r="AB966" s="190">
        <v>3078</v>
      </c>
      <c r="AC966" s="190">
        <v>3078</v>
      </c>
      <c r="AD966" s="190" t="s">
        <v>245</v>
      </c>
      <c r="AE966" s="190" t="s">
        <v>208</v>
      </c>
      <c r="AF966" s="190">
        <v>1</v>
      </c>
      <c r="AG966" s="190">
        <v>100</v>
      </c>
      <c r="AI966">
        <f t="shared" si="96"/>
        <v>3078</v>
      </c>
      <c r="AJ966" t="str">
        <f t="shared" si="97"/>
        <v>Greater Melbourne</v>
      </c>
    </row>
    <row r="967" spans="28:36" x14ac:dyDescent="0.2">
      <c r="AB967" s="190">
        <v>3079</v>
      </c>
      <c r="AC967" s="190">
        <v>3079</v>
      </c>
      <c r="AD967" s="190" t="s">
        <v>245</v>
      </c>
      <c r="AE967" s="190" t="s">
        <v>208</v>
      </c>
      <c r="AF967" s="190">
        <v>1</v>
      </c>
      <c r="AG967" s="190">
        <v>100</v>
      </c>
      <c r="AI967">
        <f t="shared" si="96"/>
        <v>3079</v>
      </c>
      <c r="AJ967" t="str">
        <f t="shared" si="97"/>
        <v>Greater Melbourne</v>
      </c>
    </row>
    <row r="968" spans="28:36" x14ac:dyDescent="0.2">
      <c r="AB968" s="190">
        <v>3081</v>
      </c>
      <c r="AC968" s="190">
        <v>3081</v>
      </c>
      <c r="AD968" s="190" t="s">
        <v>245</v>
      </c>
      <c r="AE968" s="190" t="s">
        <v>208</v>
      </c>
      <c r="AF968" s="190">
        <v>1</v>
      </c>
      <c r="AG968" s="190">
        <v>100</v>
      </c>
      <c r="AI968">
        <f t="shared" si="96"/>
        <v>3081</v>
      </c>
      <c r="AJ968" t="str">
        <f t="shared" si="97"/>
        <v>Greater Melbourne</v>
      </c>
    </row>
    <row r="969" spans="28:36" x14ac:dyDescent="0.2">
      <c r="AB969" s="190">
        <v>3082</v>
      </c>
      <c r="AC969" s="190">
        <v>3082</v>
      </c>
      <c r="AD969" s="190" t="s">
        <v>245</v>
      </c>
      <c r="AE969" s="190" t="s">
        <v>208</v>
      </c>
      <c r="AF969" s="190">
        <v>1</v>
      </c>
      <c r="AG969" s="190">
        <v>100</v>
      </c>
      <c r="AI969">
        <f t="shared" si="96"/>
        <v>3082</v>
      </c>
      <c r="AJ969" t="str">
        <f t="shared" si="97"/>
        <v>Greater Melbourne</v>
      </c>
    </row>
    <row r="970" spans="28:36" x14ac:dyDescent="0.2">
      <c r="AB970" s="190">
        <v>3083</v>
      </c>
      <c r="AC970" s="190">
        <v>3083</v>
      </c>
      <c r="AD970" s="190" t="s">
        <v>245</v>
      </c>
      <c r="AE970" s="190" t="s">
        <v>208</v>
      </c>
      <c r="AF970" s="190">
        <v>1</v>
      </c>
      <c r="AG970" s="190">
        <v>100</v>
      </c>
      <c r="AI970">
        <f t="shared" si="96"/>
        <v>3083</v>
      </c>
      <c r="AJ970" t="str">
        <f t="shared" si="97"/>
        <v>Greater Melbourne</v>
      </c>
    </row>
    <row r="971" spans="28:36" x14ac:dyDescent="0.2">
      <c r="AB971" s="190">
        <v>3084</v>
      </c>
      <c r="AC971" s="190">
        <v>3084</v>
      </c>
      <c r="AD971" s="190" t="s">
        <v>245</v>
      </c>
      <c r="AE971" s="190" t="s">
        <v>208</v>
      </c>
      <c r="AF971" s="190">
        <v>1</v>
      </c>
      <c r="AG971" s="190">
        <v>100</v>
      </c>
      <c r="AI971">
        <f t="shared" si="96"/>
        <v>3084</v>
      </c>
      <c r="AJ971" t="str">
        <f t="shared" si="97"/>
        <v>Greater Melbourne</v>
      </c>
    </row>
    <row r="972" spans="28:36" x14ac:dyDescent="0.2">
      <c r="AB972" s="190">
        <v>3085</v>
      </c>
      <c r="AC972" s="190">
        <v>3085</v>
      </c>
      <c r="AD972" s="190" t="s">
        <v>245</v>
      </c>
      <c r="AE972" s="190" t="s">
        <v>208</v>
      </c>
      <c r="AF972" s="190">
        <v>1</v>
      </c>
      <c r="AG972" s="190">
        <v>100</v>
      </c>
      <c r="AI972">
        <f t="shared" si="96"/>
        <v>3085</v>
      </c>
      <c r="AJ972" t="str">
        <f t="shared" si="97"/>
        <v>Greater Melbourne</v>
      </c>
    </row>
    <row r="973" spans="28:36" x14ac:dyDescent="0.2">
      <c r="AB973" s="190">
        <v>3086</v>
      </c>
      <c r="AC973" s="190">
        <v>3086</v>
      </c>
      <c r="AD973" s="190" t="s">
        <v>245</v>
      </c>
      <c r="AE973" s="190" t="s">
        <v>208</v>
      </c>
      <c r="AF973" s="190">
        <v>1</v>
      </c>
      <c r="AG973" s="190">
        <v>100</v>
      </c>
      <c r="AI973">
        <f t="shared" si="96"/>
        <v>3086</v>
      </c>
      <c r="AJ973" t="str">
        <f t="shared" si="97"/>
        <v>Greater Melbourne</v>
      </c>
    </row>
    <row r="974" spans="28:36" x14ac:dyDescent="0.2">
      <c r="AB974" s="190">
        <v>3087</v>
      </c>
      <c r="AC974" s="190">
        <v>3087</v>
      </c>
      <c r="AD974" s="190" t="s">
        <v>245</v>
      </c>
      <c r="AE974" s="190" t="s">
        <v>208</v>
      </c>
      <c r="AF974" s="190">
        <v>1</v>
      </c>
      <c r="AG974" s="190">
        <v>100</v>
      </c>
      <c r="AI974">
        <f t="shared" si="96"/>
        <v>3087</v>
      </c>
      <c r="AJ974" t="str">
        <f t="shared" si="97"/>
        <v>Greater Melbourne</v>
      </c>
    </row>
    <row r="975" spans="28:36" x14ac:dyDescent="0.2">
      <c r="AB975" s="190">
        <v>3088</v>
      </c>
      <c r="AC975" s="190">
        <v>3088</v>
      </c>
      <c r="AD975" s="190" t="s">
        <v>245</v>
      </c>
      <c r="AE975" s="190" t="s">
        <v>208</v>
      </c>
      <c r="AF975" s="190">
        <v>1</v>
      </c>
      <c r="AG975" s="190">
        <v>100</v>
      </c>
      <c r="AI975">
        <f t="shared" si="96"/>
        <v>3088</v>
      </c>
      <c r="AJ975" t="str">
        <f t="shared" si="97"/>
        <v>Greater Melbourne</v>
      </c>
    </row>
    <row r="976" spans="28:36" x14ac:dyDescent="0.2">
      <c r="AB976" s="190">
        <v>3089</v>
      </c>
      <c r="AC976" s="190">
        <v>3089</v>
      </c>
      <c r="AD976" s="190" t="s">
        <v>245</v>
      </c>
      <c r="AE976" s="190" t="s">
        <v>208</v>
      </c>
      <c r="AF976" s="190">
        <v>1</v>
      </c>
      <c r="AG976" s="190">
        <v>100</v>
      </c>
      <c r="AI976">
        <f t="shared" si="96"/>
        <v>3089</v>
      </c>
      <c r="AJ976" t="str">
        <f t="shared" si="97"/>
        <v>Greater Melbourne</v>
      </c>
    </row>
    <row r="977" spans="28:36" x14ac:dyDescent="0.2">
      <c r="AB977" s="190">
        <v>3090</v>
      </c>
      <c r="AC977" s="190">
        <v>3090</v>
      </c>
      <c r="AD977" s="190" t="s">
        <v>245</v>
      </c>
      <c r="AE977" s="190" t="s">
        <v>208</v>
      </c>
      <c r="AF977" s="190">
        <v>1</v>
      </c>
      <c r="AG977" s="190">
        <v>100</v>
      </c>
      <c r="AI977">
        <f t="shared" si="96"/>
        <v>3090</v>
      </c>
      <c r="AJ977" t="str">
        <f t="shared" si="97"/>
        <v>Greater Melbourne</v>
      </c>
    </row>
    <row r="978" spans="28:36" x14ac:dyDescent="0.2">
      <c r="AB978" s="190">
        <v>3091</v>
      </c>
      <c r="AC978" s="190">
        <v>3091</v>
      </c>
      <c r="AD978" s="190" t="s">
        <v>245</v>
      </c>
      <c r="AE978" s="190" t="s">
        <v>208</v>
      </c>
      <c r="AF978" s="190">
        <v>1</v>
      </c>
      <c r="AG978" s="190">
        <v>100</v>
      </c>
      <c r="AI978">
        <f t="shared" si="96"/>
        <v>3091</v>
      </c>
      <c r="AJ978" t="str">
        <f t="shared" si="97"/>
        <v>Greater Melbourne</v>
      </c>
    </row>
    <row r="979" spans="28:36" x14ac:dyDescent="0.2">
      <c r="AB979" s="190">
        <v>3093</v>
      </c>
      <c r="AC979" s="190">
        <v>3093</v>
      </c>
      <c r="AD979" s="190" t="s">
        <v>245</v>
      </c>
      <c r="AE979" s="190" t="s">
        <v>208</v>
      </c>
      <c r="AF979" s="190">
        <v>1</v>
      </c>
      <c r="AG979" s="190">
        <v>100</v>
      </c>
      <c r="AI979">
        <f t="shared" si="96"/>
        <v>3093</v>
      </c>
      <c r="AJ979" t="str">
        <f t="shared" si="97"/>
        <v>Greater Melbourne</v>
      </c>
    </row>
    <row r="980" spans="28:36" x14ac:dyDescent="0.2">
      <c r="AB980" s="190">
        <v>3094</v>
      </c>
      <c r="AC980" s="190">
        <v>3094</v>
      </c>
      <c r="AD980" s="190" t="s">
        <v>245</v>
      </c>
      <c r="AE980" s="190" t="s">
        <v>208</v>
      </c>
      <c r="AF980" s="190">
        <v>1</v>
      </c>
      <c r="AG980" s="190">
        <v>100</v>
      </c>
      <c r="AI980">
        <f t="shared" si="96"/>
        <v>3094</v>
      </c>
      <c r="AJ980" t="str">
        <f t="shared" si="97"/>
        <v>Greater Melbourne</v>
      </c>
    </row>
    <row r="981" spans="28:36" x14ac:dyDescent="0.2">
      <c r="AB981" s="190">
        <v>3095</v>
      </c>
      <c r="AC981" s="190">
        <v>3095</v>
      </c>
      <c r="AD981" s="190" t="s">
        <v>245</v>
      </c>
      <c r="AE981" s="190" t="s">
        <v>208</v>
      </c>
      <c r="AF981" s="190">
        <v>1</v>
      </c>
      <c r="AG981" s="190">
        <v>100</v>
      </c>
      <c r="AI981">
        <f t="shared" si="96"/>
        <v>3095</v>
      </c>
      <c r="AJ981" t="str">
        <f t="shared" si="97"/>
        <v>Greater Melbourne</v>
      </c>
    </row>
    <row r="982" spans="28:36" x14ac:dyDescent="0.2">
      <c r="AB982" s="190">
        <v>3096</v>
      </c>
      <c r="AC982" s="190">
        <v>3096</v>
      </c>
      <c r="AD982" s="190" t="s">
        <v>245</v>
      </c>
      <c r="AE982" s="190" t="s">
        <v>208</v>
      </c>
      <c r="AF982" s="190">
        <v>1</v>
      </c>
      <c r="AG982" s="190">
        <v>100</v>
      </c>
      <c r="AI982">
        <f t="shared" si="96"/>
        <v>3096</v>
      </c>
      <c r="AJ982" t="str">
        <f t="shared" si="97"/>
        <v>Greater Melbourne</v>
      </c>
    </row>
    <row r="983" spans="28:36" x14ac:dyDescent="0.2">
      <c r="AB983" s="190">
        <v>3097</v>
      </c>
      <c r="AC983" s="190">
        <v>3097</v>
      </c>
      <c r="AD983" s="190" t="s">
        <v>245</v>
      </c>
      <c r="AE983" s="190" t="s">
        <v>208</v>
      </c>
      <c r="AF983" s="190">
        <v>1</v>
      </c>
      <c r="AG983" s="190">
        <v>100</v>
      </c>
      <c r="AI983">
        <f t="shared" si="96"/>
        <v>3097</v>
      </c>
      <c r="AJ983" t="str">
        <f t="shared" si="97"/>
        <v>Greater Melbourne</v>
      </c>
    </row>
    <row r="984" spans="28:36" x14ac:dyDescent="0.2">
      <c r="AB984" s="190">
        <v>3099</v>
      </c>
      <c r="AC984" s="190">
        <v>3099</v>
      </c>
      <c r="AD984" s="190" t="s">
        <v>245</v>
      </c>
      <c r="AE984" s="190" t="s">
        <v>208</v>
      </c>
      <c r="AF984" s="190">
        <v>1</v>
      </c>
      <c r="AG984" s="190">
        <v>100</v>
      </c>
      <c r="AI984">
        <f t="shared" si="96"/>
        <v>3099</v>
      </c>
      <c r="AJ984" t="str">
        <f t="shared" si="97"/>
        <v>Greater Melbourne</v>
      </c>
    </row>
    <row r="985" spans="28:36" x14ac:dyDescent="0.2">
      <c r="AB985" s="190">
        <v>3101</v>
      </c>
      <c r="AC985" s="190">
        <v>3101</v>
      </c>
      <c r="AD985" s="190" t="s">
        <v>245</v>
      </c>
      <c r="AE985" s="190" t="s">
        <v>208</v>
      </c>
      <c r="AF985" s="190">
        <v>1</v>
      </c>
      <c r="AG985" s="190">
        <v>100</v>
      </c>
      <c r="AI985">
        <f t="shared" si="96"/>
        <v>3101</v>
      </c>
      <c r="AJ985" t="str">
        <f t="shared" si="97"/>
        <v>Greater Melbourne</v>
      </c>
    </row>
    <row r="986" spans="28:36" x14ac:dyDescent="0.2">
      <c r="AB986" s="190">
        <v>3102</v>
      </c>
      <c r="AC986" s="190">
        <v>3102</v>
      </c>
      <c r="AD986" s="190" t="s">
        <v>245</v>
      </c>
      <c r="AE986" s="190" t="s">
        <v>208</v>
      </c>
      <c r="AF986" s="190">
        <v>1</v>
      </c>
      <c r="AG986" s="190">
        <v>100</v>
      </c>
      <c r="AI986">
        <f t="shared" si="96"/>
        <v>3102</v>
      </c>
      <c r="AJ986" t="str">
        <f t="shared" si="97"/>
        <v>Greater Melbourne</v>
      </c>
    </row>
    <row r="987" spans="28:36" x14ac:dyDescent="0.2">
      <c r="AB987" s="190">
        <v>3103</v>
      </c>
      <c r="AC987" s="190">
        <v>3103</v>
      </c>
      <c r="AD987" s="190" t="s">
        <v>245</v>
      </c>
      <c r="AE987" s="190" t="s">
        <v>208</v>
      </c>
      <c r="AF987" s="190">
        <v>1</v>
      </c>
      <c r="AG987" s="190">
        <v>100</v>
      </c>
      <c r="AI987">
        <f t="shared" si="96"/>
        <v>3103</v>
      </c>
      <c r="AJ987" t="str">
        <f t="shared" si="97"/>
        <v>Greater Melbourne</v>
      </c>
    </row>
    <row r="988" spans="28:36" x14ac:dyDescent="0.2">
      <c r="AB988" s="190">
        <v>3104</v>
      </c>
      <c r="AC988" s="190">
        <v>3104</v>
      </c>
      <c r="AD988" s="190" t="s">
        <v>245</v>
      </c>
      <c r="AE988" s="190" t="s">
        <v>208</v>
      </c>
      <c r="AF988" s="190">
        <v>1</v>
      </c>
      <c r="AG988" s="190">
        <v>100</v>
      </c>
      <c r="AI988">
        <f t="shared" si="96"/>
        <v>3104</v>
      </c>
      <c r="AJ988" t="str">
        <f t="shared" si="97"/>
        <v>Greater Melbourne</v>
      </c>
    </row>
    <row r="989" spans="28:36" x14ac:dyDescent="0.2">
      <c r="AB989" s="190">
        <v>3105</v>
      </c>
      <c r="AC989" s="190">
        <v>3105</v>
      </c>
      <c r="AD989" s="190" t="s">
        <v>245</v>
      </c>
      <c r="AE989" s="190" t="s">
        <v>208</v>
      </c>
      <c r="AF989" s="190">
        <v>1</v>
      </c>
      <c r="AG989" s="190">
        <v>100</v>
      </c>
      <c r="AI989">
        <f t="shared" si="96"/>
        <v>3105</v>
      </c>
      <c r="AJ989" t="str">
        <f t="shared" si="97"/>
        <v>Greater Melbourne</v>
      </c>
    </row>
    <row r="990" spans="28:36" x14ac:dyDescent="0.2">
      <c r="AB990" s="190">
        <v>3106</v>
      </c>
      <c r="AC990" s="190">
        <v>3106</v>
      </c>
      <c r="AD990" s="190" t="s">
        <v>245</v>
      </c>
      <c r="AE990" s="190" t="s">
        <v>208</v>
      </c>
      <c r="AF990" s="190">
        <v>1</v>
      </c>
      <c r="AG990" s="190">
        <v>100</v>
      </c>
      <c r="AI990">
        <f t="shared" si="96"/>
        <v>3106</v>
      </c>
      <c r="AJ990" t="str">
        <f t="shared" si="97"/>
        <v>Greater Melbourne</v>
      </c>
    </row>
    <row r="991" spans="28:36" x14ac:dyDescent="0.2">
      <c r="AB991" s="190">
        <v>3107</v>
      </c>
      <c r="AC991" s="190">
        <v>3107</v>
      </c>
      <c r="AD991" s="190" t="s">
        <v>245</v>
      </c>
      <c r="AE991" s="190" t="s">
        <v>208</v>
      </c>
      <c r="AF991" s="190">
        <v>1</v>
      </c>
      <c r="AG991" s="190">
        <v>100</v>
      </c>
      <c r="AI991">
        <f t="shared" si="96"/>
        <v>3107</v>
      </c>
      <c r="AJ991" t="str">
        <f t="shared" si="97"/>
        <v>Greater Melbourne</v>
      </c>
    </row>
    <row r="992" spans="28:36" x14ac:dyDescent="0.2">
      <c r="AB992" s="190">
        <v>3108</v>
      </c>
      <c r="AC992" s="190">
        <v>3108</v>
      </c>
      <c r="AD992" s="190" t="s">
        <v>245</v>
      </c>
      <c r="AE992" s="190" t="s">
        <v>208</v>
      </c>
      <c r="AF992" s="190">
        <v>1</v>
      </c>
      <c r="AG992" s="190">
        <v>100</v>
      </c>
      <c r="AI992">
        <f t="shared" si="96"/>
        <v>3108</v>
      </c>
      <c r="AJ992" t="str">
        <f t="shared" si="97"/>
        <v>Greater Melbourne</v>
      </c>
    </row>
    <row r="993" spans="28:36" x14ac:dyDescent="0.2">
      <c r="AB993" s="190">
        <v>3109</v>
      </c>
      <c r="AC993" s="190">
        <v>3109</v>
      </c>
      <c r="AD993" s="190" t="s">
        <v>245</v>
      </c>
      <c r="AE993" s="190" t="s">
        <v>208</v>
      </c>
      <c r="AF993" s="190">
        <v>1</v>
      </c>
      <c r="AG993" s="190">
        <v>100</v>
      </c>
      <c r="AI993">
        <f t="shared" si="96"/>
        <v>3109</v>
      </c>
      <c r="AJ993" t="str">
        <f t="shared" si="97"/>
        <v>Greater Melbourne</v>
      </c>
    </row>
    <row r="994" spans="28:36" x14ac:dyDescent="0.2">
      <c r="AB994" s="190">
        <v>3111</v>
      </c>
      <c r="AC994" s="190">
        <v>3111</v>
      </c>
      <c r="AD994" s="190" t="s">
        <v>245</v>
      </c>
      <c r="AE994" s="190" t="s">
        <v>208</v>
      </c>
      <c r="AF994" s="190">
        <v>1</v>
      </c>
      <c r="AG994" s="190">
        <v>100</v>
      </c>
      <c r="AI994">
        <f t="shared" si="96"/>
        <v>3111</v>
      </c>
      <c r="AJ994" t="str">
        <f t="shared" si="97"/>
        <v>Greater Melbourne</v>
      </c>
    </row>
    <row r="995" spans="28:36" x14ac:dyDescent="0.2">
      <c r="AB995" s="190">
        <v>3113</v>
      </c>
      <c r="AC995" s="190">
        <v>3113</v>
      </c>
      <c r="AD995" s="190" t="s">
        <v>245</v>
      </c>
      <c r="AE995" s="190" t="s">
        <v>208</v>
      </c>
      <c r="AF995" s="190">
        <v>1</v>
      </c>
      <c r="AG995" s="190">
        <v>100</v>
      </c>
      <c r="AI995">
        <f t="shared" si="96"/>
        <v>3113</v>
      </c>
      <c r="AJ995" t="str">
        <f t="shared" si="97"/>
        <v>Greater Melbourne</v>
      </c>
    </row>
    <row r="996" spans="28:36" x14ac:dyDescent="0.2">
      <c r="AB996" s="190">
        <v>3114</v>
      </c>
      <c r="AC996" s="190">
        <v>3114</v>
      </c>
      <c r="AD996" s="190" t="s">
        <v>245</v>
      </c>
      <c r="AE996" s="190" t="s">
        <v>208</v>
      </c>
      <c r="AF996" s="190">
        <v>1</v>
      </c>
      <c r="AG996" s="190">
        <v>100</v>
      </c>
      <c r="AI996">
        <f t="shared" si="96"/>
        <v>3114</v>
      </c>
      <c r="AJ996" t="str">
        <f t="shared" si="97"/>
        <v>Greater Melbourne</v>
      </c>
    </row>
    <row r="997" spans="28:36" x14ac:dyDescent="0.2">
      <c r="AB997" s="190">
        <v>3115</v>
      </c>
      <c r="AC997" s="190">
        <v>3115</v>
      </c>
      <c r="AD997" s="190" t="s">
        <v>245</v>
      </c>
      <c r="AE997" s="190" t="s">
        <v>208</v>
      </c>
      <c r="AF997" s="190">
        <v>1</v>
      </c>
      <c r="AG997" s="190">
        <v>100</v>
      </c>
      <c r="AI997">
        <f t="shared" si="96"/>
        <v>3115</v>
      </c>
      <c r="AJ997" t="str">
        <f t="shared" si="97"/>
        <v>Greater Melbourne</v>
      </c>
    </row>
    <row r="998" spans="28:36" x14ac:dyDescent="0.2">
      <c r="AB998" s="190">
        <v>3116</v>
      </c>
      <c r="AC998" s="190">
        <v>3116</v>
      </c>
      <c r="AD998" s="190" t="s">
        <v>245</v>
      </c>
      <c r="AE998" s="190" t="s">
        <v>208</v>
      </c>
      <c r="AF998" s="190">
        <v>1</v>
      </c>
      <c r="AG998" s="190">
        <v>100</v>
      </c>
      <c r="AI998">
        <f t="shared" si="96"/>
        <v>3116</v>
      </c>
      <c r="AJ998" t="str">
        <f t="shared" si="97"/>
        <v>Greater Melbourne</v>
      </c>
    </row>
    <row r="999" spans="28:36" x14ac:dyDescent="0.2">
      <c r="AB999" s="190">
        <v>3121</v>
      </c>
      <c r="AC999" s="190">
        <v>3121</v>
      </c>
      <c r="AD999" s="190" t="s">
        <v>245</v>
      </c>
      <c r="AE999" s="190" t="s">
        <v>208</v>
      </c>
      <c r="AF999" s="190">
        <v>1</v>
      </c>
      <c r="AG999" s="190">
        <v>100</v>
      </c>
      <c r="AI999">
        <f t="shared" si="96"/>
        <v>3121</v>
      </c>
      <c r="AJ999" t="str">
        <f t="shared" si="97"/>
        <v>Greater Melbourne</v>
      </c>
    </row>
    <row r="1000" spans="28:36" x14ac:dyDescent="0.2">
      <c r="AB1000" s="190">
        <v>3122</v>
      </c>
      <c r="AC1000" s="190">
        <v>3122</v>
      </c>
      <c r="AD1000" s="190" t="s">
        <v>245</v>
      </c>
      <c r="AE1000" s="190" t="s">
        <v>208</v>
      </c>
      <c r="AF1000" s="190">
        <v>1</v>
      </c>
      <c r="AG1000" s="190">
        <v>100</v>
      </c>
      <c r="AI1000">
        <f t="shared" si="96"/>
        <v>3122</v>
      </c>
      <c r="AJ1000" t="str">
        <f t="shared" si="97"/>
        <v>Greater Melbourne</v>
      </c>
    </row>
    <row r="1001" spans="28:36" x14ac:dyDescent="0.2">
      <c r="AB1001" s="190">
        <v>3123</v>
      </c>
      <c r="AC1001" s="190">
        <v>3123</v>
      </c>
      <c r="AD1001" s="190" t="s">
        <v>245</v>
      </c>
      <c r="AE1001" s="190" t="s">
        <v>208</v>
      </c>
      <c r="AF1001" s="190">
        <v>1</v>
      </c>
      <c r="AG1001" s="190">
        <v>100</v>
      </c>
      <c r="AI1001">
        <f t="shared" si="96"/>
        <v>3123</v>
      </c>
      <c r="AJ1001" t="str">
        <f t="shared" si="97"/>
        <v>Greater Melbourne</v>
      </c>
    </row>
    <row r="1002" spans="28:36" x14ac:dyDescent="0.2">
      <c r="AB1002" s="190">
        <v>3124</v>
      </c>
      <c r="AC1002" s="190">
        <v>3124</v>
      </c>
      <c r="AD1002" s="190" t="s">
        <v>245</v>
      </c>
      <c r="AE1002" s="190" t="s">
        <v>208</v>
      </c>
      <c r="AF1002" s="190">
        <v>1</v>
      </c>
      <c r="AG1002" s="190">
        <v>100</v>
      </c>
      <c r="AI1002">
        <f t="shared" si="96"/>
        <v>3124</v>
      </c>
      <c r="AJ1002" t="str">
        <f t="shared" si="97"/>
        <v>Greater Melbourne</v>
      </c>
    </row>
    <row r="1003" spans="28:36" x14ac:dyDescent="0.2">
      <c r="AB1003" s="190">
        <v>3125</v>
      </c>
      <c r="AC1003" s="190">
        <v>3125</v>
      </c>
      <c r="AD1003" s="190" t="s">
        <v>245</v>
      </c>
      <c r="AE1003" s="190" t="s">
        <v>208</v>
      </c>
      <c r="AF1003" s="190">
        <v>1</v>
      </c>
      <c r="AG1003" s="190">
        <v>100</v>
      </c>
      <c r="AI1003">
        <f t="shared" si="96"/>
        <v>3125</v>
      </c>
      <c r="AJ1003" t="str">
        <f t="shared" si="97"/>
        <v>Greater Melbourne</v>
      </c>
    </row>
    <row r="1004" spans="28:36" x14ac:dyDescent="0.2">
      <c r="AB1004" s="190">
        <v>3126</v>
      </c>
      <c r="AC1004" s="190">
        <v>3126</v>
      </c>
      <c r="AD1004" s="190" t="s">
        <v>245</v>
      </c>
      <c r="AE1004" s="190" t="s">
        <v>208</v>
      </c>
      <c r="AF1004" s="190">
        <v>1</v>
      </c>
      <c r="AG1004" s="190">
        <v>100</v>
      </c>
      <c r="AI1004">
        <f t="shared" si="96"/>
        <v>3126</v>
      </c>
      <c r="AJ1004" t="str">
        <f t="shared" si="97"/>
        <v>Greater Melbourne</v>
      </c>
    </row>
    <row r="1005" spans="28:36" x14ac:dyDescent="0.2">
      <c r="AB1005" s="190">
        <v>3127</v>
      </c>
      <c r="AC1005" s="190">
        <v>3127</v>
      </c>
      <c r="AD1005" s="190" t="s">
        <v>245</v>
      </c>
      <c r="AE1005" s="190" t="s">
        <v>208</v>
      </c>
      <c r="AF1005" s="190">
        <v>1</v>
      </c>
      <c r="AG1005" s="190">
        <v>100</v>
      </c>
      <c r="AI1005">
        <f t="shared" si="96"/>
        <v>3127</v>
      </c>
      <c r="AJ1005" t="str">
        <f t="shared" si="97"/>
        <v>Greater Melbourne</v>
      </c>
    </row>
    <row r="1006" spans="28:36" x14ac:dyDescent="0.2">
      <c r="AB1006" s="190">
        <v>3128</v>
      </c>
      <c r="AC1006" s="190">
        <v>3128</v>
      </c>
      <c r="AD1006" s="190" t="s">
        <v>245</v>
      </c>
      <c r="AE1006" s="190" t="s">
        <v>208</v>
      </c>
      <c r="AF1006" s="190">
        <v>1</v>
      </c>
      <c r="AG1006" s="190">
        <v>100</v>
      </c>
      <c r="AI1006">
        <f t="shared" si="96"/>
        <v>3128</v>
      </c>
      <c r="AJ1006" t="str">
        <f t="shared" si="97"/>
        <v>Greater Melbourne</v>
      </c>
    </row>
    <row r="1007" spans="28:36" x14ac:dyDescent="0.2">
      <c r="AB1007" s="190">
        <v>3129</v>
      </c>
      <c r="AC1007" s="190">
        <v>3129</v>
      </c>
      <c r="AD1007" s="190" t="s">
        <v>245</v>
      </c>
      <c r="AE1007" s="190" t="s">
        <v>208</v>
      </c>
      <c r="AF1007" s="190">
        <v>1</v>
      </c>
      <c r="AG1007" s="190">
        <v>100</v>
      </c>
      <c r="AI1007">
        <f t="shared" si="96"/>
        <v>3129</v>
      </c>
      <c r="AJ1007" t="str">
        <f t="shared" si="97"/>
        <v>Greater Melbourne</v>
      </c>
    </row>
    <row r="1008" spans="28:36" x14ac:dyDescent="0.2">
      <c r="AB1008" s="190">
        <v>3130</v>
      </c>
      <c r="AC1008" s="190">
        <v>3130</v>
      </c>
      <c r="AD1008" s="190" t="s">
        <v>245</v>
      </c>
      <c r="AE1008" s="190" t="s">
        <v>208</v>
      </c>
      <c r="AF1008" s="190">
        <v>1</v>
      </c>
      <c r="AG1008" s="190">
        <v>100</v>
      </c>
      <c r="AI1008">
        <f t="shared" si="96"/>
        <v>3130</v>
      </c>
      <c r="AJ1008" t="str">
        <f t="shared" si="97"/>
        <v>Greater Melbourne</v>
      </c>
    </row>
    <row r="1009" spans="28:36" x14ac:dyDescent="0.2">
      <c r="AB1009" s="190">
        <v>3131</v>
      </c>
      <c r="AC1009" s="190">
        <v>3131</v>
      </c>
      <c r="AD1009" s="190" t="s">
        <v>245</v>
      </c>
      <c r="AE1009" s="190" t="s">
        <v>208</v>
      </c>
      <c r="AF1009" s="190">
        <v>1</v>
      </c>
      <c r="AG1009" s="190">
        <v>100</v>
      </c>
      <c r="AI1009">
        <f t="shared" si="96"/>
        <v>3131</v>
      </c>
      <c r="AJ1009" t="str">
        <f t="shared" si="97"/>
        <v>Greater Melbourne</v>
      </c>
    </row>
    <row r="1010" spans="28:36" x14ac:dyDescent="0.2">
      <c r="AB1010" s="190">
        <v>3132</v>
      </c>
      <c r="AC1010" s="190">
        <v>3132</v>
      </c>
      <c r="AD1010" s="190" t="s">
        <v>245</v>
      </c>
      <c r="AE1010" s="190" t="s">
        <v>208</v>
      </c>
      <c r="AF1010" s="190">
        <v>1</v>
      </c>
      <c r="AG1010" s="190">
        <v>100</v>
      </c>
      <c r="AI1010">
        <f t="shared" si="96"/>
        <v>3132</v>
      </c>
      <c r="AJ1010" t="str">
        <f t="shared" si="97"/>
        <v>Greater Melbourne</v>
      </c>
    </row>
    <row r="1011" spans="28:36" x14ac:dyDescent="0.2">
      <c r="AB1011" s="190">
        <v>3133</v>
      </c>
      <c r="AC1011" s="190">
        <v>3133</v>
      </c>
      <c r="AD1011" s="190" t="s">
        <v>245</v>
      </c>
      <c r="AE1011" s="190" t="s">
        <v>208</v>
      </c>
      <c r="AF1011" s="190">
        <v>1</v>
      </c>
      <c r="AG1011" s="190">
        <v>100</v>
      </c>
      <c r="AI1011">
        <f t="shared" si="96"/>
        <v>3133</v>
      </c>
      <c r="AJ1011" t="str">
        <f t="shared" si="97"/>
        <v>Greater Melbourne</v>
      </c>
    </row>
    <row r="1012" spans="28:36" x14ac:dyDescent="0.2">
      <c r="AB1012" s="190">
        <v>3134</v>
      </c>
      <c r="AC1012" s="190">
        <v>3134</v>
      </c>
      <c r="AD1012" s="190" t="s">
        <v>245</v>
      </c>
      <c r="AE1012" s="190" t="s">
        <v>208</v>
      </c>
      <c r="AF1012" s="190">
        <v>1</v>
      </c>
      <c r="AG1012" s="190">
        <v>100</v>
      </c>
      <c r="AI1012">
        <f t="shared" si="96"/>
        <v>3134</v>
      </c>
      <c r="AJ1012" t="str">
        <f t="shared" si="97"/>
        <v>Greater Melbourne</v>
      </c>
    </row>
    <row r="1013" spans="28:36" x14ac:dyDescent="0.2">
      <c r="AB1013" s="190">
        <v>3135</v>
      </c>
      <c r="AC1013" s="190">
        <v>3135</v>
      </c>
      <c r="AD1013" s="190" t="s">
        <v>245</v>
      </c>
      <c r="AE1013" s="190" t="s">
        <v>208</v>
      </c>
      <c r="AF1013" s="190">
        <v>1</v>
      </c>
      <c r="AG1013" s="190">
        <v>100</v>
      </c>
      <c r="AI1013">
        <f t="shared" si="96"/>
        <v>3135</v>
      </c>
      <c r="AJ1013" t="str">
        <f t="shared" si="97"/>
        <v>Greater Melbourne</v>
      </c>
    </row>
    <row r="1014" spans="28:36" x14ac:dyDescent="0.2">
      <c r="AB1014" s="190">
        <v>3136</v>
      </c>
      <c r="AC1014" s="190">
        <v>3136</v>
      </c>
      <c r="AD1014" s="190" t="s">
        <v>245</v>
      </c>
      <c r="AE1014" s="190" t="s">
        <v>208</v>
      </c>
      <c r="AF1014" s="190">
        <v>1</v>
      </c>
      <c r="AG1014" s="190">
        <v>100</v>
      </c>
      <c r="AI1014">
        <f t="shared" si="96"/>
        <v>3136</v>
      </c>
      <c r="AJ1014" t="str">
        <f t="shared" si="97"/>
        <v>Greater Melbourne</v>
      </c>
    </row>
    <row r="1015" spans="28:36" x14ac:dyDescent="0.2">
      <c r="AB1015" s="190">
        <v>3137</v>
      </c>
      <c r="AC1015" s="190">
        <v>3137</v>
      </c>
      <c r="AD1015" s="190" t="s">
        <v>245</v>
      </c>
      <c r="AE1015" s="190" t="s">
        <v>208</v>
      </c>
      <c r="AF1015" s="190">
        <v>1</v>
      </c>
      <c r="AG1015" s="190">
        <v>100</v>
      </c>
      <c r="AI1015">
        <f t="shared" si="96"/>
        <v>3137</v>
      </c>
      <c r="AJ1015" t="str">
        <f t="shared" si="97"/>
        <v>Greater Melbourne</v>
      </c>
    </row>
    <row r="1016" spans="28:36" x14ac:dyDescent="0.2">
      <c r="AB1016" s="190">
        <v>3138</v>
      </c>
      <c r="AC1016" s="190">
        <v>3138</v>
      </c>
      <c r="AD1016" s="190" t="s">
        <v>245</v>
      </c>
      <c r="AE1016" s="190" t="s">
        <v>208</v>
      </c>
      <c r="AF1016" s="190">
        <v>1</v>
      </c>
      <c r="AG1016" s="190">
        <v>100</v>
      </c>
      <c r="AI1016">
        <f t="shared" si="96"/>
        <v>3138</v>
      </c>
      <c r="AJ1016" t="str">
        <f t="shared" si="97"/>
        <v>Greater Melbourne</v>
      </c>
    </row>
    <row r="1017" spans="28:36" x14ac:dyDescent="0.2">
      <c r="AB1017" s="190">
        <v>3139</v>
      </c>
      <c r="AC1017" s="190">
        <v>3139</v>
      </c>
      <c r="AD1017" s="190" t="s">
        <v>245</v>
      </c>
      <c r="AE1017" s="190" t="s">
        <v>208</v>
      </c>
      <c r="AF1017" s="190">
        <v>1</v>
      </c>
      <c r="AG1017" s="190">
        <v>100</v>
      </c>
      <c r="AI1017">
        <f t="shared" si="96"/>
        <v>3139</v>
      </c>
      <c r="AJ1017" t="str">
        <f t="shared" si="97"/>
        <v>Greater Melbourne</v>
      </c>
    </row>
    <row r="1018" spans="28:36" x14ac:dyDescent="0.2">
      <c r="AB1018" s="190">
        <v>3140</v>
      </c>
      <c r="AC1018" s="190">
        <v>3140</v>
      </c>
      <c r="AD1018" s="190" t="s">
        <v>245</v>
      </c>
      <c r="AE1018" s="190" t="s">
        <v>208</v>
      </c>
      <c r="AF1018" s="190">
        <v>1</v>
      </c>
      <c r="AG1018" s="190">
        <v>100</v>
      </c>
      <c r="AI1018">
        <f t="shared" si="96"/>
        <v>3140</v>
      </c>
      <c r="AJ1018" t="str">
        <f t="shared" si="97"/>
        <v>Greater Melbourne</v>
      </c>
    </row>
    <row r="1019" spans="28:36" x14ac:dyDescent="0.2">
      <c r="AB1019" s="190">
        <v>3141</v>
      </c>
      <c r="AC1019" s="190">
        <v>3141</v>
      </c>
      <c r="AD1019" s="190" t="s">
        <v>245</v>
      </c>
      <c r="AE1019" s="190" t="s">
        <v>208</v>
      </c>
      <c r="AF1019" s="190">
        <v>1</v>
      </c>
      <c r="AG1019" s="190">
        <v>100</v>
      </c>
      <c r="AI1019">
        <f t="shared" si="96"/>
        <v>3141</v>
      </c>
      <c r="AJ1019" t="str">
        <f t="shared" si="97"/>
        <v>Greater Melbourne</v>
      </c>
    </row>
    <row r="1020" spans="28:36" x14ac:dyDescent="0.2">
      <c r="AB1020" s="190">
        <v>3142</v>
      </c>
      <c r="AC1020" s="190">
        <v>3142</v>
      </c>
      <c r="AD1020" s="190" t="s">
        <v>245</v>
      </c>
      <c r="AE1020" s="190" t="s">
        <v>208</v>
      </c>
      <c r="AF1020" s="190">
        <v>1</v>
      </c>
      <c r="AG1020" s="190">
        <v>100</v>
      </c>
      <c r="AI1020">
        <f t="shared" si="96"/>
        <v>3142</v>
      </c>
      <c r="AJ1020" t="str">
        <f t="shared" si="97"/>
        <v>Greater Melbourne</v>
      </c>
    </row>
    <row r="1021" spans="28:36" x14ac:dyDescent="0.2">
      <c r="AB1021" s="190">
        <v>3143</v>
      </c>
      <c r="AC1021" s="190">
        <v>3143</v>
      </c>
      <c r="AD1021" s="190" t="s">
        <v>245</v>
      </c>
      <c r="AE1021" s="190" t="s">
        <v>208</v>
      </c>
      <c r="AF1021" s="190">
        <v>1</v>
      </c>
      <c r="AG1021" s="190">
        <v>100</v>
      </c>
      <c r="AI1021">
        <f t="shared" si="96"/>
        <v>3143</v>
      </c>
      <c r="AJ1021" t="str">
        <f t="shared" si="97"/>
        <v>Greater Melbourne</v>
      </c>
    </row>
    <row r="1022" spans="28:36" x14ac:dyDescent="0.2">
      <c r="AB1022" s="190">
        <v>3144</v>
      </c>
      <c r="AC1022" s="190">
        <v>3144</v>
      </c>
      <c r="AD1022" s="190" t="s">
        <v>245</v>
      </c>
      <c r="AE1022" s="190" t="s">
        <v>208</v>
      </c>
      <c r="AF1022" s="190">
        <v>1</v>
      </c>
      <c r="AG1022" s="190">
        <v>100</v>
      </c>
      <c r="AI1022">
        <f t="shared" si="96"/>
        <v>3144</v>
      </c>
      <c r="AJ1022" t="str">
        <f t="shared" si="97"/>
        <v>Greater Melbourne</v>
      </c>
    </row>
    <row r="1023" spans="28:36" x14ac:dyDescent="0.2">
      <c r="AB1023" s="190">
        <v>3145</v>
      </c>
      <c r="AC1023" s="190">
        <v>3145</v>
      </c>
      <c r="AD1023" s="190" t="s">
        <v>245</v>
      </c>
      <c r="AE1023" s="190" t="s">
        <v>208</v>
      </c>
      <c r="AF1023" s="190">
        <v>1</v>
      </c>
      <c r="AG1023" s="190">
        <v>100</v>
      </c>
      <c r="AI1023">
        <f t="shared" ref="AI1023:AI1086" si="98">AB1023*1</f>
        <v>3145</v>
      </c>
      <c r="AJ1023" t="str">
        <f t="shared" ref="AJ1023:AJ1086" si="99">AE1023</f>
        <v>Greater Melbourne</v>
      </c>
    </row>
    <row r="1024" spans="28:36" x14ac:dyDescent="0.2">
      <c r="AB1024" s="190">
        <v>3146</v>
      </c>
      <c r="AC1024" s="190">
        <v>3146</v>
      </c>
      <c r="AD1024" s="190" t="s">
        <v>245</v>
      </c>
      <c r="AE1024" s="190" t="s">
        <v>208</v>
      </c>
      <c r="AF1024" s="190">
        <v>1</v>
      </c>
      <c r="AG1024" s="190">
        <v>100</v>
      </c>
      <c r="AI1024">
        <f t="shared" si="98"/>
        <v>3146</v>
      </c>
      <c r="AJ1024" t="str">
        <f t="shared" si="99"/>
        <v>Greater Melbourne</v>
      </c>
    </row>
    <row r="1025" spans="28:36" x14ac:dyDescent="0.2">
      <c r="AB1025" s="190">
        <v>3147</v>
      </c>
      <c r="AC1025" s="190">
        <v>3147</v>
      </c>
      <c r="AD1025" s="190" t="s">
        <v>245</v>
      </c>
      <c r="AE1025" s="190" t="s">
        <v>208</v>
      </c>
      <c r="AF1025" s="190">
        <v>1</v>
      </c>
      <c r="AG1025" s="190">
        <v>100</v>
      </c>
      <c r="AI1025">
        <f t="shared" si="98"/>
        <v>3147</v>
      </c>
      <c r="AJ1025" t="str">
        <f t="shared" si="99"/>
        <v>Greater Melbourne</v>
      </c>
    </row>
    <row r="1026" spans="28:36" x14ac:dyDescent="0.2">
      <c r="AB1026" s="190">
        <v>3148</v>
      </c>
      <c r="AC1026" s="190">
        <v>3148</v>
      </c>
      <c r="AD1026" s="190" t="s">
        <v>245</v>
      </c>
      <c r="AE1026" s="190" t="s">
        <v>208</v>
      </c>
      <c r="AF1026" s="190">
        <v>1</v>
      </c>
      <c r="AG1026" s="190">
        <v>100</v>
      </c>
      <c r="AI1026">
        <f t="shared" si="98"/>
        <v>3148</v>
      </c>
      <c r="AJ1026" t="str">
        <f t="shared" si="99"/>
        <v>Greater Melbourne</v>
      </c>
    </row>
    <row r="1027" spans="28:36" x14ac:dyDescent="0.2">
      <c r="AB1027" s="190">
        <v>3149</v>
      </c>
      <c r="AC1027" s="190">
        <v>3149</v>
      </c>
      <c r="AD1027" s="190" t="s">
        <v>245</v>
      </c>
      <c r="AE1027" s="190" t="s">
        <v>208</v>
      </c>
      <c r="AF1027" s="190">
        <v>1</v>
      </c>
      <c r="AG1027" s="190">
        <v>100</v>
      </c>
      <c r="AI1027">
        <f t="shared" si="98"/>
        <v>3149</v>
      </c>
      <c r="AJ1027" t="str">
        <f t="shared" si="99"/>
        <v>Greater Melbourne</v>
      </c>
    </row>
    <row r="1028" spans="28:36" x14ac:dyDescent="0.2">
      <c r="AB1028" s="190">
        <v>3150</v>
      </c>
      <c r="AC1028" s="190">
        <v>3150</v>
      </c>
      <c r="AD1028" s="190" t="s">
        <v>245</v>
      </c>
      <c r="AE1028" s="190" t="s">
        <v>208</v>
      </c>
      <c r="AF1028" s="190">
        <v>1</v>
      </c>
      <c r="AG1028" s="190">
        <v>100</v>
      </c>
      <c r="AI1028">
        <f t="shared" si="98"/>
        <v>3150</v>
      </c>
      <c r="AJ1028" t="str">
        <f t="shared" si="99"/>
        <v>Greater Melbourne</v>
      </c>
    </row>
    <row r="1029" spans="28:36" x14ac:dyDescent="0.2">
      <c r="AB1029" s="190">
        <v>3151</v>
      </c>
      <c r="AC1029" s="190">
        <v>3151</v>
      </c>
      <c r="AD1029" s="190" t="s">
        <v>245</v>
      </c>
      <c r="AE1029" s="190" t="s">
        <v>208</v>
      </c>
      <c r="AF1029" s="190">
        <v>1</v>
      </c>
      <c r="AG1029" s="190">
        <v>100</v>
      </c>
      <c r="AI1029">
        <f t="shared" si="98"/>
        <v>3151</v>
      </c>
      <c r="AJ1029" t="str">
        <f t="shared" si="99"/>
        <v>Greater Melbourne</v>
      </c>
    </row>
    <row r="1030" spans="28:36" x14ac:dyDescent="0.2">
      <c r="AB1030" s="190">
        <v>3152</v>
      </c>
      <c r="AC1030" s="190">
        <v>3152</v>
      </c>
      <c r="AD1030" s="190" t="s">
        <v>245</v>
      </c>
      <c r="AE1030" s="190" t="s">
        <v>208</v>
      </c>
      <c r="AF1030" s="190">
        <v>1</v>
      </c>
      <c r="AG1030" s="190">
        <v>100</v>
      </c>
      <c r="AI1030">
        <f t="shared" si="98"/>
        <v>3152</v>
      </c>
      <c r="AJ1030" t="str">
        <f t="shared" si="99"/>
        <v>Greater Melbourne</v>
      </c>
    </row>
    <row r="1031" spans="28:36" x14ac:dyDescent="0.2">
      <c r="AB1031" s="190">
        <v>3153</v>
      </c>
      <c r="AC1031" s="190">
        <v>3153</v>
      </c>
      <c r="AD1031" s="190" t="s">
        <v>245</v>
      </c>
      <c r="AE1031" s="190" t="s">
        <v>208</v>
      </c>
      <c r="AF1031" s="190">
        <v>1</v>
      </c>
      <c r="AG1031" s="190">
        <v>100</v>
      </c>
      <c r="AI1031">
        <f t="shared" si="98"/>
        <v>3153</v>
      </c>
      <c r="AJ1031" t="str">
        <f t="shared" si="99"/>
        <v>Greater Melbourne</v>
      </c>
    </row>
    <row r="1032" spans="28:36" x14ac:dyDescent="0.2">
      <c r="AB1032" s="190">
        <v>3154</v>
      </c>
      <c r="AC1032" s="190">
        <v>3154</v>
      </c>
      <c r="AD1032" s="190" t="s">
        <v>245</v>
      </c>
      <c r="AE1032" s="190" t="s">
        <v>208</v>
      </c>
      <c r="AF1032" s="190">
        <v>1</v>
      </c>
      <c r="AG1032" s="190">
        <v>100</v>
      </c>
      <c r="AI1032">
        <f t="shared" si="98"/>
        <v>3154</v>
      </c>
      <c r="AJ1032" t="str">
        <f t="shared" si="99"/>
        <v>Greater Melbourne</v>
      </c>
    </row>
    <row r="1033" spans="28:36" x14ac:dyDescent="0.2">
      <c r="AB1033" s="190">
        <v>3155</v>
      </c>
      <c r="AC1033" s="190">
        <v>3155</v>
      </c>
      <c r="AD1033" s="190" t="s">
        <v>245</v>
      </c>
      <c r="AE1033" s="190" t="s">
        <v>208</v>
      </c>
      <c r="AF1033" s="190">
        <v>1</v>
      </c>
      <c r="AG1033" s="190">
        <v>100</v>
      </c>
      <c r="AI1033">
        <f t="shared" si="98"/>
        <v>3155</v>
      </c>
      <c r="AJ1033" t="str">
        <f t="shared" si="99"/>
        <v>Greater Melbourne</v>
      </c>
    </row>
    <row r="1034" spans="28:36" x14ac:dyDescent="0.2">
      <c r="AB1034" s="190">
        <v>3156</v>
      </c>
      <c r="AC1034" s="190">
        <v>3156</v>
      </c>
      <c r="AD1034" s="190" t="s">
        <v>245</v>
      </c>
      <c r="AE1034" s="190" t="s">
        <v>208</v>
      </c>
      <c r="AF1034" s="190">
        <v>1</v>
      </c>
      <c r="AG1034" s="190">
        <v>100</v>
      </c>
      <c r="AI1034">
        <f t="shared" si="98"/>
        <v>3156</v>
      </c>
      <c r="AJ1034" t="str">
        <f t="shared" si="99"/>
        <v>Greater Melbourne</v>
      </c>
    </row>
    <row r="1035" spans="28:36" x14ac:dyDescent="0.2">
      <c r="AB1035" s="190">
        <v>3158</v>
      </c>
      <c r="AC1035" s="190">
        <v>3158</v>
      </c>
      <c r="AD1035" s="190" t="s">
        <v>245</v>
      </c>
      <c r="AE1035" s="190" t="s">
        <v>208</v>
      </c>
      <c r="AF1035" s="190">
        <v>1</v>
      </c>
      <c r="AG1035" s="190">
        <v>100</v>
      </c>
      <c r="AI1035">
        <f t="shared" si="98"/>
        <v>3158</v>
      </c>
      <c r="AJ1035" t="str">
        <f t="shared" si="99"/>
        <v>Greater Melbourne</v>
      </c>
    </row>
    <row r="1036" spans="28:36" x14ac:dyDescent="0.2">
      <c r="AB1036" s="190">
        <v>3159</v>
      </c>
      <c r="AC1036" s="190">
        <v>3159</v>
      </c>
      <c r="AD1036" s="190" t="s">
        <v>245</v>
      </c>
      <c r="AE1036" s="190" t="s">
        <v>208</v>
      </c>
      <c r="AF1036" s="190">
        <v>1</v>
      </c>
      <c r="AG1036" s="190">
        <v>100</v>
      </c>
      <c r="AI1036">
        <f t="shared" si="98"/>
        <v>3159</v>
      </c>
      <c r="AJ1036" t="str">
        <f t="shared" si="99"/>
        <v>Greater Melbourne</v>
      </c>
    </row>
    <row r="1037" spans="28:36" x14ac:dyDescent="0.2">
      <c r="AB1037" s="190">
        <v>3160</v>
      </c>
      <c r="AC1037" s="190">
        <v>3160</v>
      </c>
      <c r="AD1037" s="190" t="s">
        <v>245</v>
      </c>
      <c r="AE1037" s="190" t="s">
        <v>208</v>
      </c>
      <c r="AF1037" s="190">
        <v>1</v>
      </c>
      <c r="AG1037" s="190">
        <v>100</v>
      </c>
      <c r="AI1037">
        <f t="shared" si="98"/>
        <v>3160</v>
      </c>
      <c r="AJ1037" t="str">
        <f t="shared" si="99"/>
        <v>Greater Melbourne</v>
      </c>
    </row>
    <row r="1038" spans="28:36" x14ac:dyDescent="0.2">
      <c r="AB1038" s="190">
        <v>3161</v>
      </c>
      <c r="AC1038" s="190">
        <v>3161</v>
      </c>
      <c r="AD1038" s="190" t="s">
        <v>245</v>
      </c>
      <c r="AE1038" s="190" t="s">
        <v>208</v>
      </c>
      <c r="AF1038" s="190">
        <v>1</v>
      </c>
      <c r="AG1038" s="190">
        <v>100</v>
      </c>
      <c r="AI1038">
        <f t="shared" si="98"/>
        <v>3161</v>
      </c>
      <c r="AJ1038" t="str">
        <f t="shared" si="99"/>
        <v>Greater Melbourne</v>
      </c>
    </row>
    <row r="1039" spans="28:36" x14ac:dyDescent="0.2">
      <c r="AB1039" s="190">
        <v>3162</v>
      </c>
      <c r="AC1039" s="190">
        <v>3162</v>
      </c>
      <c r="AD1039" s="190" t="s">
        <v>245</v>
      </c>
      <c r="AE1039" s="190" t="s">
        <v>208</v>
      </c>
      <c r="AF1039" s="190">
        <v>1</v>
      </c>
      <c r="AG1039" s="190">
        <v>100</v>
      </c>
      <c r="AI1039">
        <f t="shared" si="98"/>
        <v>3162</v>
      </c>
      <c r="AJ1039" t="str">
        <f t="shared" si="99"/>
        <v>Greater Melbourne</v>
      </c>
    </row>
    <row r="1040" spans="28:36" x14ac:dyDescent="0.2">
      <c r="AB1040" s="190">
        <v>3163</v>
      </c>
      <c r="AC1040" s="190">
        <v>3163</v>
      </c>
      <c r="AD1040" s="190" t="s">
        <v>245</v>
      </c>
      <c r="AE1040" s="190" t="s">
        <v>208</v>
      </c>
      <c r="AF1040" s="190">
        <v>1</v>
      </c>
      <c r="AG1040" s="190">
        <v>100</v>
      </c>
      <c r="AI1040">
        <f t="shared" si="98"/>
        <v>3163</v>
      </c>
      <c r="AJ1040" t="str">
        <f t="shared" si="99"/>
        <v>Greater Melbourne</v>
      </c>
    </row>
    <row r="1041" spans="28:36" x14ac:dyDescent="0.2">
      <c r="AB1041" s="190">
        <v>3165</v>
      </c>
      <c r="AC1041" s="190">
        <v>3165</v>
      </c>
      <c r="AD1041" s="190" t="s">
        <v>245</v>
      </c>
      <c r="AE1041" s="190" t="s">
        <v>208</v>
      </c>
      <c r="AF1041" s="190">
        <v>1</v>
      </c>
      <c r="AG1041" s="190">
        <v>100</v>
      </c>
      <c r="AI1041">
        <f t="shared" si="98"/>
        <v>3165</v>
      </c>
      <c r="AJ1041" t="str">
        <f t="shared" si="99"/>
        <v>Greater Melbourne</v>
      </c>
    </row>
    <row r="1042" spans="28:36" x14ac:dyDescent="0.2">
      <c r="AB1042" s="190">
        <v>3166</v>
      </c>
      <c r="AC1042" s="190">
        <v>3166</v>
      </c>
      <c r="AD1042" s="190" t="s">
        <v>245</v>
      </c>
      <c r="AE1042" s="190" t="s">
        <v>208</v>
      </c>
      <c r="AF1042" s="190">
        <v>1</v>
      </c>
      <c r="AG1042" s="190">
        <v>100</v>
      </c>
      <c r="AI1042">
        <f t="shared" si="98"/>
        <v>3166</v>
      </c>
      <c r="AJ1042" t="str">
        <f t="shared" si="99"/>
        <v>Greater Melbourne</v>
      </c>
    </row>
    <row r="1043" spans="28:36" x14ac:dyDescent="0.2">
      <c r="AB1043" s="190">
        <v>3167</v>
      </c>
      <c r="AC1043" s="190">
        <v>3167</v>
      </c>
      <c r="AD1043" s="190" t="s">
        <v>245</v>
      </c>
      <c r="AE1043" s="190" t="s">
        <v>208</v>
      </c>
      <c r="AF1043" s="190">
        <v>1</v>
      </c>
      <c r="AG1043" s="190">
        <v>100</v>
      </c>
      <c r="AI1043">
        <f t="shared" si="98"/>
        <v>3167</v>
      </c>
      <c r="AJ1043" t="str">
        <f t="shared" si="99"/>
        <v>Greater Melbourne</v>
      </c>
    </row>
    <row r="1044" spans="28:36" x14ac:dyDescent="0.2">
      <c r="AB1044" s="190">
        <v>3168</v>
      </c>
      <c r="AC1044" s="190">
        <v>3168</v>
      </c>
      <c r="AD1044" s="190" t="s">
        <v>245</v>
      </c>
      <c r="AE1044" s="190" t="s">
        <v>208</v>
      </c>
      <c r="AF1044" s="190">
        <v>1</v>
      </c>
      <c r="AG1044" s="190">
        <v>100</v>
      </c>
      <c r="AI1044">
        <f t="shared" si="98"/>
        <v>3168</v>
      </c>
      <c r="AJ1044" t="str">
        <f t="shared" si="99"/>
        <v>Greater Melbourne</v>
      </c>
    </row>
    <row r="1045" spans="28:36" x14ac:dyDescent="0.2">
      <c r="AB1045" s="190">
        <v>3169</v>
      </c>
      <c r="AC1045" s="190">
        <v>3169</v>
      </c>
      <c r="AD1045" s="190" t="s">
        <v>245</v>
      </c>
      <c r="AE1045" s="190" t="s">
        <v>208</v>
      </c>
      <c r="AF1045" s="190">
        <v>1</v>
      </c>
      <c r="AG1045" s="190">
        <v>100</v>
      </c>
      <c r="AI1045">
        <f t="shared" si="98"/>
        <v>3169</v>
      </c>
      <c r="AJ1045" t="str">
        <f t="shared" si="99"/>
        <v>Greater Melbourne</v>
      </c>
    </row>
    <row r="1046" spans="28:36" x14ac:dyDescent="0.2">
      <c r="AB1046" s="190">
        <v>3170</v>
      </c>
      <c r="AC1046" s="190">
        <v>3170</v>
      </c>
      <c r="AD1046" s="190" t="s">
        <v>245</v>
      </c>
      <c r="AE1046" s="190" t="s">
        <v>208</v>
      </c>
      <c r="AF1046" s="190">
        <v>1</v>
      </c>
      <c r="AG1046" s="190">
        <v>100</v>
      </c>
      <c r="AI1046">
        <f t="shared" si="98"/>
        <v>3170</v>
      </c>
      <c r="AJ1046" t="str">
        <f t="shared" si="99"/>
        <v>Greater Melbourne</v>
      </c>
    </row>
    <row r="1047" spans="28:36" x14ac:dyDescent="0.2">
      <c r="AB1047" s="190">
        <v>3171</v>
      </c>
      <c r="AC1047" s="190">
        <v>3171</v>
      </c>
      <c r="AD1047" s="190" t="s">
        <v>245</v>
      </c>
      <c r="AE1047" s="190" t="s">
        <v>208</v>
      </c>
      <c r="AF1047" s="190">
        <v>1</v>
      </c>
      <c r="AG1047" s="190">
        <v>100</v>
      </c>
      <c r="AI1047">
        <f t="shared" si="98"/>
        <v>3171</v>
      </c>
      <c r="AJ1047" t="str">
        <f t="shared" si="99"/>
        <v>Greater Melbourne</v>
      </c>
    </row>
    <row r="1048" spans="28:36" x14ac:dyDescent="0.2">
      <c r="AB1048" s="190">
        <v>3172</v>
      </c>
      <c r="AC1048" s="190">
        <v>3172</v>
      </c>
      <c r="AD1048" s="190" t="s">
        <v>245</v>
      </c>
      <c r="AE1048" s="190" t="s">
        <v>208</v>
      </c>
      <c r="AF1048" s="190">
        <v>1</v>
      </c>
      <c r="AG1048" s="190">
        <v>100</v>
      </c>
      <c r="AI1048">
        <f t="shared" si="98"/>
        <v>3172</v>
      </c>
      <c r="AJ1048" t="str">
        <f t="shared" si="99"/>
        <v>Greater Melbourne</v>
      </c>
    </row>
    <row r="1049" spans="28:36" x14ac:dyDescent="0.2">
      <c r="AB1049" s="190">
        <v>3173</v>
      </c>
      <c r="AC1049" s="190">
        <v>3173</v>
      </c>
      <c r="AD1049" s="190" t="s">
        <v>245</v>
      </c>
      <c r="AE1049" s="190" t="s">
        <v>208</v>
      </c>
      <c r="AF1049" s="190">
        <v>1</v>
      </c>
      <c r="AG1049" s="190">
        <v>100</v>
      </c>
      <c r="AI1049">
        <f t="shared" si="98"/>
        <v>3173</v>
      </c>
      <c r="AJ1049" t="str">
        <f t="shared" si="99"/>
        <v>Greater Melbourne</v>
      </c>
    </row>
    <row r="1050" spans="28:36" x14ac:dyDescent="0.2">
      <c r="AB1050" s="190">
        <v>3174</v>
      </c>
      <c r="AC1050" s="190">
        <v>3174</v>
      </c>
      <c r="AD1050" s="190" t="s">
        <v>245</v>
      </c>
      <c r="AE1050" s="190" t="s">
        <v>208</v>
      </c>
      <c r="AF1050" s="190">
        <v>1</v>
      </c>
      <c r="AG1050" s="190">
        <v>100</v>
      </c>
      <c r="AI1050">
        <f t="shared" si="98"/>
        <v>3174</v>
      </c>
      <c r="AJ1050" t="str">
        <f t="shared" si="99"/>
        <v>Greater Melbourne</v>
      </c>
    </row>
    <row r="1051" spans="28:36" x14ac:dyDescent="0.2">
      <c r="AB1051" s="190">
        <v>3175</v>
      </c>
      <c r="AC1051" s="190">
        <v>3175</v>
      </c>
      <c r="AD1051" s="190" t="s">
        <v>245</v>
      </c>
      <c r="AE1051" s="190" t="s">
        <v>208</v>
      </c>
      <c r="AF1051" s="190">
        <v>1</v>
      </c>
      <c r="AG1051" s="190">
        <v>100</v>
      </c>
      <c r="AI1051">
        <f t="shared" si="98"/>
        <v>3175</v>
      </c>
      <c r="AJ1051" t="str">
        <f t="shared" si="99"/>
        <v>Greater Melbourne</v>
      </c>
    </row>
    <row r="1052" spans="28:36" x14ac:dyDescent="0.2">
      <c r="AB1052" s="190">
        <v>3177</v>
      </c>
      <c r="AC1052" s="190">
        <v>3177</v>
      </c>
      <c r="AD1052" s="190" t="s">
        <v>245</v>
      </c>
      <c r="AE1052" s="190" t="s">
        <v>208</v>
      </c>
      <c r="AF1052" s="190">
        <v>1</v>
      </c>
      <c r="AG1052" s="190">
        <v>100</v>
      </c>
      <c r="AI1052">
        <f t="shared" si="98"/>
        <v>3177</v>
      </c>
      <c r="AJ1052" t="str">
        <f t="shared" si="99"/>
        <v>Greater Melbourne</v>
      </c>
    </row>
    <row r="1053" spans="28:36" x14ac:dyDescent="0.2">
      <c r="AB1053" s="190">
        <v>3178</v>
      </c>
      <c r="AC1053" s="190">
        <v>3178</v>
      </c>
      <c r="AD1053" s="190" t="s">
        <v>245</v>
      </c>
      <c r="AE1053" s="190" t="s">
        <v>208</v>
      </c>
      <c r="AF1053" s="190">
        <v>1</v>
      </c>
      <c r="AG1053" s="190">
        <v>100</v>
      </c>
      <c r="AI1053">
        <f t="shared" si="98"/>
        <v>3178</v>
      </c>
      <c r="AJ1053" t="str">
        <f t="shared" si="99"/>
        <v>Greater Melbourne</v>
      </c>
    </row>
    <row r="1054" spans="28:36" x14ac:dyDescent="0.2">
      <c r="AB1054" s="190">
        <v>3179</v>
      </c>
      <c r="AC1054" s="190">
        <v>3179</v>
      </c>
      <c r="AD1054" s="190" t="s">
        <v>245</v>
      </c>
      <c r="AE1054" s="190" t="s">
        <v>208</v>
      </c>
      <c r="AF1054" s="190">
        <v>1</v>
      </c>
      <c r="AG1054" s="190">
        <v>100</v>
      </c>
      <c r="AI1054">
        <f t="shared" si="98"/>
        <v>3179</v>
      </c>
      <c r="AJ1054" t="str">
        <f t="shared" si="99"/>
        <v>Greater Melbourne</v>
      </c>
    </row>
    <row r="1055" spans="28:36" x14ac:dyDescent="0.2">
      <c r="AB1055" s="190">
        <v>3180</v>
      </c>
      <c r="AC1055" s="190">
        <v>3180</v>
      </c>
      <c r="AD1055" s="190" t="s">
        <v>245</v>
      </c>
      <c r="AE1055" s="190" t="s">
        <v>208</v>
      </c>
      <c r="AF1055" s="190">
        <v>1</v>
      </c>
      <c r="AG1055" s="190">
        <v>100</v>
      </c>
      <c r="AI1055">
        <f t="shared" si="98"/>
        <v>3180</v>
      </c>
      <c r="AJ1055" t="str">
        <f t="shared" si="99"/>
        <v>Greater Melbourne</v>
      </c>
    </row>
    <row r="1056" spans="28:36" x14ac:dyDescent="0.2">
      <c r="AB1056" s="190">
        <v>3181</v>
      </c>
      <c r="AC1056" s="190">
        <v>3181</v>
      </c>
      <c r="AD1056" s="190" t="s">
        <v>245</v>
      </c>
      <c r="AE1056" s="190" t="s">
        <v>208</v>
      </c>
      <c r="AF1056" s="190">
        <v>1</v>
      </c>
      <c r="AG1056" s="190">
        <v>100</v>
      </c>
      <c r="AI1056">
        <f t="shared" si="98"/>
        <v>3181</v>
      </c>
      <c r="AJ1056" t="str">
        <f t="shared" si="99"/>
        <v>Greater Melbourne</v>
      </c>
    </row>
    <row r="1057" spans="28:36" x14ac:dyDescent="0.2">
      <c r="AB1057" s="190">
        <v>3182</v>
      </c>
      <c r="AC1057" s="190">
        <v>3182</v>
      </c>
      <c r="AD1057" s="190" t="s">
        <v>245</v>
      </c>
      <c r="AE1057" s="190" t="s">
        <v>208</v>
      </c>
      <c r="AF1057" s="190">
        <v>1</v>
      </c>
      <c r="AG1057" s="190">
        <v>100</v>
      </c>
      <c r="AI1057">
        <f t="shared" si="98"/>
        <v>3182</v>
      </c>
      <c r="AJ1057" t="str">
        <f t="shared" si="99"/>
        <v>Greater Melbourne</v>
      </c>
    </row>
    <row r="1058" spans="28:36" x14ac:dyDescent="0.2">
      <c r="AB1058" s="190">
        <v>3183</v>
      </c>
      <c r="AC1058" s="190">
        <v>3183</v>
      </c>
      <c r="AD1058" s="190" t="s">
        <v>245</v>
      </c>
      <c r="AE1058" s="190" t="s">
        <v>208</v>
      </c>
      <c r="AF1058" s="190">
        <v>1</v>
      </c>
      <c r="AG1058" s="190">
        <v>100</v>
      </c>
      <c r="AI1058">
        <f t="shared" si="98"/>
        <v>3183</v>
      </c>
      <c r="AJ1058" t="str">
        <f t="shared" si="99"/>
        <v>Greater Melbourne</v>
      </c>
    </row>
    <row r="1059" spans="28:36" x14ac:dyDescent="0.2">
      <c r="AB1059" s="190">
        <v>3184</v>
      </c>
      <c r="AC1059" s="190">
        <v>3184</v>
      </c>
      <c r="AD1059" s="190" t="s">
        <v>245</v>
      </c>
      <c r="AE1059" s="190" t="s">
        <v>208</v>
      </c>
      <c r="AF1059" s="190">
        <v>1</v>
      </c>
      <c r="AG1059" s="190">
        <v>100</v>
      </c>
      <c r="AI1059">
        <f t="shared" si="98"/>
        <v>3184</v>
      </c>
      <c r="AJ1059" t="str">
        <f t="shared" si="99"/>
        <v>Greater Melbourne</v>
      </c>
    </row>
    <row r="1060" spans="28:36" x14ac:dyDescent="0.2">
      <c r="AB1060" s="190">
        <v>3185</v>
      </c>
      <c r="AC1060" s="190">
        <v>3185</v>
      </c>
      <c r="AD1060" s="190" t="s">
        <v>245</v>
      </c>
      <c r="AE1060" s="190" t="s">
        <v>208</v>
      </c>
      <c r="AF1060" s="190">
        <v>1</v>
      </c>
      <c r="AG1060" s="190">
        <v>100</v>
      </c>
      <c r="AI1060">
        <f t="shared" si="98"/>
        <v>3185</v>
      </c>
      <c r="AJ1060" t="str">
        <f t="shared" si="99"/>
        <v>Greater Melbourne</v>
      </c>
    </row>
    <row r="1061" spans="28:36" x14ac:dyDescent="0.2">
      <c r="AB1061" s="190">
        <v>3186</v>
      </c>
      <c r="AC1061" s="190">
        <v>3186</v>
      </c>
      <c r="AD1061" s="190" t="s">
        <v>245</v>
      </c>
      <c r="AE1061" s="190" t="s">
        <v>208</v>
      </c>
      <c r="AF1061" s="190">
        <v>1</v>
      </c>
      <c r="AG1061" s="190">
        <v>100</v>
      </c>
      <c r="AI1061">
        <f t="shared" si="98"/>
        <v>3186</v>
      </c>
      <c r="AJ1061" t="str">
        <f t="shared" si="99"/>
        <v>Greater Melbourne</v>
      </c>
    </row>
    <row r="1062" spans="28:36" x14ac:dyDescent="0.2">
      <c r="AB1062" s="190">
        <v>3187</v>
      </c>
      <c r="AC1062" s="190">
        <v>3187</v>
      </c>
      <c r="AD1062" s="190" t="s">
        <v>245</v>
      </c>
      <c r="AE1062" s="190" t="s">
        <v>208</v>
      </c>
      <c r="AF1062" s="190">
        <v>1</v>
      </c>
      <c r="AG1062" s="190">
        <v>100</v>
      </c>
      <c r="AI1062">
        <f t="shared" si="98"/>
        <v>3187</v>
      </c>
      <c r="AJ1062" t="str">
        <f t="shared" si="99"/>
        <v>Greater Melbourne</v>
      </c>
    </row>
    <row r="1063" spans="28:36" x14ac:dyDescent="0.2">
      <c r="AB1063" s="190">
        <v>3188</v>
      </c>
      <c r="AC1063" s="190">
        <v>3188</v>
      </c>
      <c r="AD1063" s="190" t="s">
        <v>245</v>
      </c>
      <c r="AE1063" s="190" t="s">
        <v>208</v>
      </c>
      <c r="AF1063" s="190">
        <v>1</v>
      </c>
      <c r="AG1063" s="190">
        <v>100</v>
      </c>
      <c r="AI1063">
        <f t="shared" si="98"/>
        <v>3188</v>
      </c>
      <c r="AJ1063" t="str">
        <f t="shared" si="99"/>
        <v>Greater Melbourne</v>
      </c>
    </row>
    <row r="1064" spans="28:36" x14ac:dyDescent="0.2">
      <c r="AB1064" s="190">
        <v>3189</v>
      </c>
      <c r="AC1064" s="190">
        <v>3189</v>
      </c>
      <c r="AD1064" s="190" t="s">
        <v>245</v>
      </c>
      <c r="AE1064" s="190" t="s">
        <v>208</v>
      </c>
      <c r="AF1064" s="190">
        <v>1</v>
      </c>
      <c r="AG1064" s="190">
        <v>100</v>
      </c>
      <c r="AI1064">
        <f t="shared" si="98"/>
        <v>3189</v>
      </c>
      <c r="AJ1064" t="str">
        <f t="shared" si="99"/>
        <v>Greater Melbourne</v>
      </c>
    </row>
    <row r="1065" spans="28:36" x14ac:dyDescent="0.2">
      <c r="AB1065" s="190">
        <v>3190</v>
      </c>
      <c r="AC1065" s="190">
        <v>3190</v>
      </c>
      <c r="AD1065" s="190" t="s">
        <v>245</v>
      </c>
      <c r="AE1065" s="190" t="s">
        <v>208</v>
      </c>
      <c r="AF1065" s="190">
        <v>1</v>
      </c>
      <c r="AG1065" s="190">
        <v>100</v>
      </c>
      <c r="AI1065">
        <f t="shared" si="98"/>
        <v>3190</v>
      </c>
      <c r="AJ1065" t="str">
        <f t="shared" si="99"/>
        <v>Greater Melbourne</v>
      </c>
    </row>
    <row r="1066" spans="28:36" x14ac:dyDescent="0.2">
      <c r="AB1066" s="190">
        <v>3191</v>
      </c>
      <c r="AC1066" s="190">
        <v>3191</v>
      </c>
      <c r="AD1066" s="190" t="s">
        <v>245</v>
      </c>
      <c r="AE1066" s="190" t="s">
        <v>208</v>
      </c>
      <c r="AF1066" s="190">
        <v>1</v>
      </c>
      <c r="AG1066" s="190">
        <v>100</v>
      </c>
      <c r="AI1066">
        <f t="shared" si="98"/>
        <v>3191</v>
      </c>
      <c r="AJ1066" t="str">
        <f t="shared" si="99"/>
        <v>Greater Melbourne</v>
      </c>
    </row>
    <row r="1067" spans="28:36" x14ac:dyDescent="0.2">
      <c r="AB1067" s="190">
        <v>3192</v>
      </c>
      <c r="AC1067" s="190">
        <v>3192</v>
      </c>
      <c r="AD1067" s="190" t="s">
        <v>245</v>
      </c>
      <c r="AE1067" s="190" t="s">
        <v>208</v>
      </c>
      <c r="AF1067" s="190">
        <v>1</v>
      </c>
      <c r="AG1067" s="190">
        <v>100</v>
      </c>
      <c r="AI1067">
        <f t="shared" si="98"/>
        <v>3192</v>
      </c>
      <c r="AJ1067" t="str">
        <f t="shared" si="99"/>
        <v>Greater Melbourne</v>
      </c>
    </row>
    <row r="1068" spans="28:36" x14ac:dyDescent="0.2">
      <c r="AB1068" s="190">
        <v>3193</v>
      </c>
      <c r="AC1068" s="190">
        <v>3193</v>
      </c>
      <c r="AD1068" s="190" t="s">
        <v>245</v>
      </c>
      <c r="AE1068" s="190" t="s">
        <v>208</v>
      </c>
      <c r="AF1068" s="190">
        <v>0.99968400000000002</v>
      </c>
      <c r="AG1068" s="190">
        <v>99.968400000000003</v>
      </c>
      <c r="AI1068">
        <f t="shared" si="98"/>
        <v>3193</v>
      </c>
      <c r="AJ1068" t="str">
        <f t="shared" si="99"/>
        <v>Greater Melbourne</v>
      </c>
    </row>
    <row r="1069" spans="28:36" x14ac:dyDescent="0.2">
      <c r="AB1069" s="190">
        <v>3194</v>
      </c>
      <c r="AC1069" s="190">
        <v>3194</v>
      </c>
      <c r="AD1069" s="190" t="s">
        <v>245</v>
      </c>
      <c r="AE1069" s="190" t="s">
        <v>208</v>
      </c>
      <c r="AF1069" s="190">
        <v>1</v>
      </c>
      <c r="AG1069" s="190">
        <v>100</v>
      </c>
      <c r="AI1069">
        <f t="shared" si="98"/>
        <v>3194</v>
      </c>
      <c r="AJ1069" t="str">
        <f t="shared" si="99"/>
        <v>Greater Melbourne</v>
      </c>
    </row>
    <row r="1070" spans="28:36" x14ac:dyDescent="0.2">
      <c r="AB1070" s="190">
        <v>3195</v>
      </c>
      <c r="AC1070" s="190">
        <v>3195</v>
      </c>
      <c r="AD1070" s="190" t="s">
        <v>245</v>
      </c>
      <c r="AE1070" s="190" t="s">
        <v>208</v>
      </c>
      <c r="AF1070" s="190">
        <v>1</v>
      </c>
      <c r="AG1070" s="190">
        <v>100</v>
      </c>
      <c r="AI1070">
        <f t="shared" si="98"/>
        <v>3195</v>
      </c>
      <c r="AJ1070" t="str">
        <f t="shared" si="99"/>
        <v>Greater Melbourne</v>
      </c>
    </row>
    <row r="1071" spans="28:36" x14ac:dyDescent="0.2">
      <c r="AB1071" s="190">
        <v>3196</v>
      </c>
      <c r="AC1071" s="190">
        <v>3196</v>
      </c>
      <c r="AD1071" s="190" t="s">
        <v>245</v>
      </c>
      <c r="AE1071" s="190" t="s">
        <v>208</v>
      </c>
      <c r="AF1071" s="190">
        <v>1</v>
      </c>
      <c r="AG1071" s="190">
        <v>100</v>
      </c>
      <c r="AI1071">
        <f t="shared" si="98"/>
        <v>3196</v>
      </c>
      <c r="AJ1071" t="str">
        <f t="shared" si="99"/>
        <v>Greater Melbourne</v>
      </c>
    </row>
    <row r="1072" spans="28:36" x14ac:dyDescent="0.2">
      <c r="AB1072" s="190">
        <v>3197</v>
      </c>
      <c r="AC1072" s="190">
        <v>3197</v>
      </c>
      <c r="AD1072" s="190" t="s">
        <v>245</v>
      </c>
      <c r="AE1072" s="190" t="s">
        <v>208</v>
      </c>
      <c r="AF1072" s="190">
        <v>0.99923700000000004</v>
      </c>
      <c r="AG1072" s="190">
        <v>99.923699999999997</v>
      </c>
      <c r="AI1072">
        <f t="shared" si="98"/>
        <v>3197</v>
      </c>
      <c r="AJ1072" t="str">
        <f t="shared" si="99"/>
        <v>Greater Melbourne</v>
      </c>
    </row>
    <row r="1073" spans="28:36" x14ac:dyDescent="0.2">
      <c r="AB1073" s="190">
        <v>3198</v>
      </c>
      <c r="AC1073" s="190">
        <v>3198</v>
      </c>
      <c r="AD1073" s="190" t="s">
        <v>245</v>
      </c>
      <c r="AE1073" s="190" t="s">
        <v>208</v>
      </c>
      <c r="AF1073" s="190">
        <v>1</v>
      </c>
      <c r="AG1073" s="190">
        <v>100</v>
      </c>
      <c r="AI1073">
        <f t="shared" si="98"/>
        <v>3198</v>
      </c>
      <c r="AJ1073" t="str">
        <f t="shared" si="99"/>
        <v>Greater Melbourne</v>
      </c>
    </row>
    <row r="1074" spans="28:36" x14ac:dyDescent="0.2">
      <c r="AB1074" s="190">
        <v>3199</v>
      </c>
      <c r="AC1074" s="190">
        <v>3199</v>
      </c>
      <c r="AD1074" s="190" t="s">
        <v>245</v>
      </c>
      <c r="AE1074" s="190" t="s">
        <v>208</v>
      </c>
      <c r="AF1074" s="190">
        <v>1</v>
      </c>
      <c r="AG1074" s="190">
        <v>100</v>
      </c>
      <c r="AI1074">
        <f t="shared" si="98"/>
        <v>3199</v>
      </c>
      <c r="AJ1074" t="str">
        <f t="shared" si="99"/>
        <v>Greater Melbourne</v>
      </c>
    </row>
    <row r="1075" spans="28:36" x14ac:dyDescent="0.2">
      <c r="AB1075" s="190">
        <v>3200</v>
      </c>
      <c r="AC1075" s="190">
        <v>3200</v>
      </c>
      <c r="AD1075" s="190" t="s">
        <v>245</v>
      </c>
      <c r="AE1075" s="190" t="s">
        <v>208</v>
      </c>
      <c r="AF1075" s="190">
        <v>1</v>
      </c>
      <c r="AG1075" s="190">
        <v>100</v>
      </c>
      <c r="AI1075">
        <f t="shared" si="98"/>
        <v>3200</v>
      </c>
      <c r="AJ1075" t="str">
        <f t="shared" si="99"/>
        <v>Greater Melbourne</v>
      </c>
    </row>
    <row r="1076" spans="28:36" x14ac:dyDescent="0.2">
      <c r="AB1076" s="190">
        <v>3201</v>
      </c>
      <c r="AC1076" s="190">
        <v>3201</v>
      </c>
      <c r="AD1076" s="190" t="s">
        <v>245</v>
      </c>
      <c r="AE1076" s="190" t="s">
        <v>208</v>
      </c>
      <c r="AF1076" s="190">
        <v>1</v>
      </c>
      <c r="AG1076" s="190">
        <v>100</v>
      </c>
      <c r="AI1076">
        <f t="shared" si="98"/>
        <v>3201</v>
      </c>
      <c r="AJ1076" t="str">
        <f t="shared" si="99"/>
        <v>Greater Melbourne</v>
      </c>
    </row>
    <row r="1077" spans="28:36" x14ac:dyDescent="0.2">
      <c r="AB1077" s="190">
        <v>3202</v>
      </c>
      <c r="AC1077" s="190">
        <v>3202</v>
      </c>
      <c r="AD1077" s="190" t="s">
        <v>245</v>
      </c>
      <c r="AE1077" s="190" t="s">
        <v>208</v>
      </c>
      <c r="AF1077" s="190">
        <v>1</v>
      </c>
      <c r="AG1077" s="190">
        <v>100</v>
      </c>
      <c r="AI1077">
        <f t="shared" si="98"/>
        <v>3202</v>
      </c>
      <c r="AJ1077" t="str">
        <f t="shared" si="99"/>
        <v>Greater Melbourne</v>
      </c>
    </row>
    <row r="1078" spans="28:36" x14ac:dyDescent="0.2">
      <c r="AB1078" s="190">
        <v>3204</v>
      </c>
      <c r="AC1078" s="190">
        <v>3204</v>
      </c>
      <c r="AD1078" s="190" t="s">
        <v>245</v>
      </c>
      <c r="AE1078" s="190" t="s">
        <v>208</v>
      </c>
      <c r="AF1078" s="190">
        <v>1</v>
      </c>
      <c r="AG1078" s="190">
        <v>100</v>
      </c>
      <c r="AI1078">
        <f t="shared" si="98"/>
        <v>3204</v>
      </c>
      <c r="AJ1078" t="str">
        <f t="shared" si="99"/>
        <v>Greater Melbourne</v>
      </c>
    </row>
    <row r="1079" spans="28:36" x14ac:dyDescent="0.2">
      <c r="AB1079" s="190">
        <v>3205</v>
      </c>
      <c r="AC1079" s="190">
        <v>3205</v>
      </c>
      <c r="AD1079" s="190" t="s">
        <v>245</v>
      </c>
      <c r="AE1079" s="190" t="s">
        <v>208</v>
      </c>
      <c r="AF1079" s="190">
        <v>1</v>
      </c>
      <c r="AG1079" s="190">
        <v>100</v>
      </c>
      <c r="AI1079">
        <f t="shared" si="98"/>
        <v>3205</v>
      </c>
      <c r="AJ1079" t="str">
        <f t="shared" si="99"/>
        <v>Greater Melbourne</v>
      </c>
    </row>
    <row r="1080" spans="28:36" x14ac:dyDescent="0.2">
      <c r="AB1080" s="190">
        <v>3206</v>
      </c>
      <c r="AC1080" s="190">
        <v>3206</v>
      </c>
      <c r="AD1080" s="190" t="s">
        <v>245</v>
      </c>
      <c r="AE1080" s="190" t="s">
        <v>208</v>
      </c>
      <c r="AF1080" s="190">
        <v>1</v>
      </c>
      <c r="AG1080" s="190">
        <v>100</v>
      </c>
      <c r="AI1080">
        <f t="shared" si="98"/>
        <v>3206</v>
      </c>
      <c r="AJ1080" t="str">
        <f t="shared" si="99"/>
        <v>Greater Melbourne</v>
      </c>
    </row>
    <row r="1081" spans="28:36" x14ac:dyDescent="0.2">
      <c r="AB1081" s="190">
        <v>3207</v>
      </c>
      <c r="AC1081" s="190">
        <v>3207</v>
      </c>
      <c r="AD1081" s="190" t="s">
        <v>245</v>
      </c>
      <c r="AE1081" s="190" t="s">
        <v>208</v>
      </c>
      <c r="AF1081" s="190">
        <v>1</v>
      </c>
      <c r="AG1081" s="190">
        <v>100</v>
      </c>
      <c r="AI1081">
        <f t="shared" si="98"/>
        <v>3207</v>
      </c>
      <c r="AJ1081" t="str">
        <f t="shared" si="99"/>
        <v>Greater Melbourne</v>
      </c>
    </row>
    <row r="1082" spans="28:36" x14ac:dyDescent="0.2">
      <c r="AB1082" s="190">
        <v>3211</v>
      </c>
      <c r="AC1082" s="190">
        <v>3211</v>
      </c>
      <c r="AD1082" s="190" t="s">
        <v>245</v>
      </c>
      <c r="AE1082" s="190" t="s">
        <v>208</v>
      </c>
      <c r="AF1082" s="190">
        <v>0.61065899999999995</v>
      </c>
      <c r="AG1082" s="190">
        <v>61.065899999999999</v>
      </c>
      <c r="AI1082">
        <f t="shared" si="98"/>
        <v>3211</v>
      </c>
      <c r="AJ1082" t="str">
        <f t="shared" si="99"/>
        <v>Greater Melbourne</v>
      </c>
    </row>
    <row r="1083" spans="28:36" x14ac:dyDescent="0.2">
      <c r="AB1083" s="190">
        <v>3211</v>
      </c>
      <c r="AC1083" s="190">
        <v>3211</v>
      </c>
      <c r="AD1083" s="190" t="s">
        <v>244</v>
      </c>
      <c r="AE1083" s="190" t="s">
        <v>206</v>
      </c>
      <c r="AF1083" s="190">
        <v>0.38934099999999999</v>
      </c>
      <c r="AG1083" s="190">
        <v>38.934100000000001</v>
      </c>
      <c r="AI1083">
        <f t="shared" si="98"/>
        <v>3211</v>
      </c>
      <c r="AJ1083" t="str">
        <f t="shared" si="99"/>
        <v>Rest of Vic.</v>
      </c>
    </row>
    <row r="1084" spans="28:36" x14ac:dyDescent="0.2">
      <c r="AB1084" s="190">
        <v>3212</v>
      </c>
      <c r="AC1084" s="190">
        <v>3212</v>
      </c>
      <c r="AD1084" s="190" t="s">
        <v>244</v>
      </c>
      <c r="AE1084" s="190" t="s">
        <v>206</v>
      </c>
      <c r="AF1084" s="190">
        <v>1</v>
      </c>
      <c r="AG1084" s="190">
        <v>100</v>
      </c>
      <c r="AI1084">
        <f t="shared" si="98"/>
        <v>3212</v>
      </c>
      <c r="AJ1084" t="str">
        <f t="shared" si="99"/>
        <v>Rest of Vic.</v>
      </c>
    </row>
    <row r="1085" spans="28:36" x14ac:dyDescent="0.2">
      <c r="AB1085" s="190">
        <v>3214</v>
      </c>
      <c r="AC1085" s="190">
        <v>3214</v>
      </c>
      <c r="AD1085" s="190" t="s">
        <v>244</v>
      </c>
      <c r="AE1085" s="190" t="s">
        <v>206</v>
      </c>
      <c r="AF1085" s="190">
        <v>1</v>
      </c>
      <c r="AG1085" s="190">
        <v>100</v>
      </c>
      <c r="AI1085">
        <f t="shared" si="98"/>
        <v>3214</v>
      </c>
      <c r="AJ1085" t="str">
        <f t="shared" si="99"/>
        <v>Rest of Vic.</v>
      </c>
    </row>
    <row r="1086" spans="28:36" x14ac:dyDescent="0.2">
      <c r="AB1086" s="190">
        <v>3215</v>
      </c>
      <c r="AC1086" s="190">
        <v>3215</v>
      </c>
      <c r="AD1086" s="190" t="s">
        <v>244</v>
      </c>
      <c r="AE1086" s="190" t="s">
        <v>206</v>
      </c>
      <c r="AF1086" s="190">
        <v>0.99743300000000001</v>
      </c>
      <c r="AG1086" s="190">
        <v>99.743300000000005</v>
      </c>
      <c r="AI1086">
        <f t="shared" si="98"/>
        <v>3215</v>
      </c>
      <c r="AJ1086" t="str">
        <f t="shared" si="99"/>
        <v>Rest of Vic.</v>
      </c>
    </row>
    <row r="1087" spans="28:36" x14ac:dyDescent="0.2">
      <c r="AB1087" s="190">
        <v>3216</v>
      </c>
      <c r="AC1087" s="190">
        <v>3216</v>
      </c>
      <c r="AD1087" s="190" t="s">
        <v>244</v>
      </c>
      <c r="AE1087" s="190" t="s">
        <v>206</v>
      </c>
      <c r="AF1087" s="190">
        <v>1</v>
      </c>
      <c r="AG1087" s="190">
        <v>100</v>
      </c>
      <c r="AI1087">
        <f t="shared" ref="AI1087:AI1150" si="100">AB1087*1</f>
        <v>3216</v>
      </c>
      <c r="AJ1087" t="str">
        <f t="shared" ref="AJ1087:AJ1150" si="101">AE1087</f>
        <v>Rest of Vic.</v>
      </c>
    </row>
    <row r="1088" spans="28:36" x14ac:dyDescent="0.2">
      <c r="AB1088" s="190">
        <v>3217</v>
      </c>
      <c r="AC1088" s="190">
        <v>3217</v>
      </c>
      <c r="AD1088" s="190" t="s">
        <v>244</v>
      </c>
      <c r="AE1088" s="190" t="s">
        <v>206</v>
      </c>
      <c r="AF1088" s="190">
        <v>1</v>
      </c>
      <c r="AG1088" s="190">
        <v>100</v>
      </c>
      <c r="AI1088">
        <f t="shared" si="100"/>
        <v>3217</v>
      </c>
      <c r="AJ1088" t="str">
        <f t="shared" si="101"/>
        <v>Rest of Vic.</v>
      </c>
    </row>
    <row r="1089" spans="28:36" x14ac:dyDescent="0.2">
      <c r="AB1089" s="190">
        <v>3218</v>
      </c>
      <c r="AC1089" s="190">
        <v>3218</v>
      </c>
      <c r="AD1089" s="190" t="s">
        <v>244</v>
      </c>
      <c r="AE1089" s="190" t="s">
        <v>206</v>
      </c>
      <c r="AF1089" s="190">
        <v>1</v>
      </c>
      <c r="AG1089" s="190">
        <v>100</v>
      </c>
      <c r="AI1089">
        <f t="shared" si="100"/>
        <v>3218</v>
      </c>
      <c r="AJ1089" t="str">
        <f t="shared" si="101"/>
        <v>Rest of Vic.</v>
      </c>
    </row>
    <row r="1090" spans="28:36" x14ac:dyDescent="0.2">
      <c r="AB1090" s="190">
        <v>3219</v>
      </c>
      <c r="AC1090" s="190">
        <v>3219</v>
      </c>
      <c r="AD1090" s="190" t="s">
        <v>244</v>
      </c>
      <c r="AE1090" s="190" t="s">
        <v>206</v>
      </c>
      <c r="AF1090" s="190">
        <v>1</v>
      </c>
      <c r="AG1090" s="190">
        <v>100</v>
      </c>
      <c r="AI1090">
        <f t="shared" si="100"/>
        <v>3219</v>
      </c>
      <c r="AJ1090" t="str">
        <f t="shared" si="101"/>
        <v>Rest of Vic.</v>
      </c>
    </row>
    <row r="1091" spans="28:36" x14ac:dyDescent="0.2">
      <c r="AB1091" s="190">
        <v>3220</v>
      </c>
      <c r="AC1091" s="190">
        <v>3220</v>
      </c>
      <c r="AD1091" s="190" t="s">
        <v>244</v>
      </c>
      <c r="AE1091" s="190" t="s">
        <v>206</v>
      </c>
      <c r="AF1091" s="190">
        <v>0.99998699999999996</v>
      </c>
      <c r="AG1091" s="190">
        <v>99.998699999999999</v>
      </c>
      <c r="AI1091">
        <f t="shared" si="100"/>
        <v>3220</v>
      </c>
      <c r="AJ1091" t="str">
        <f t="shared" si="101"/>
        <v>Rest of Vic.</v>
      </c>
    </row>
    <row r="1092" spans="28:36" x14ac:dyDescent="0.2">
      <c r="AB1092" s="190">
        <v>3221</v>
      </c>
      <c r="AC1092" s="190">
        <v>3221</v>
      </c>
      <c r="AD1092" s="190" t="s">
        <v>244</v>
      </c>
      <c r="AE1092" s="190" t="s">
        <v>206</v>
      </c>
      <c r="AF1092" s="190">
        <v>0.99994300000000003</v>
      </c>
      <c r="AG1092" s="190">
        <v>99.994299999999996</v>
      </c>
      <c r="AI1092">
        <f t="shared" si="100"/>
        <v>3221</v>
      </c>
      <c r="AJ1092" t="str">
        <f t="shared" si="101"/>
        <v>Rest of Vic.</v>
      </c>
    </row>
    <row r="1093" spans="28:36" x14ac:dyDescent="0.2">
      <c r="AB1093" s="190">
        <v>3222</v>
      </c>
      <c r="AC1093" s="190">
        <v>3222</v>
      </c>
      <c r="AD1093" s="190" t="s">
        <v>244</v>
      </c>
      <c r="AE1093" s="190" t="s">
        <v>206</v>
      </c>
      <c r="AF1093" s="190">
        <v>0.99978900000000004</v>
      </c>
      <c r="AG1093" s="190">
        <v>99.978899999999996</v>
      </c>
      <c r="AI1093">
        <f t="shared" si="100"/>
        <v>3222</v>
      </c>
      <c r="AJ1093" t="str">
        <f t="shared" si="101"/>
        <v>Rest of Vic.</v>
      </c>
    </row>
    <row r="1094" spans="28:36" x14ac:dyDescent="0.2">
      <c r="AB1094" s="190">
        <v>3223</v>
      </c>
      <c r="AC1094" s="190">
        <v>3223</v>
      </c>
      <c r="AD1094" s="190" t="s">
        <v>244</v>
      </c>
      <c r="AE1094" s="190" t="s">
        <v>206</v>
      </c>
      <c r="AF1094" s="190">
        <v>0.99987300000000001</v>
      </c>
      <c r="AG1094" s="190">
        <v>99.987300000000005</v>
      </c>
      <c r="AI1094">
        <f t="shared" si="100"/>
        <v>3223</v>
      </c>
      <c r="AJ1094" t="str">
        <f t="shared" si="101"/>
        <v>Rest of Vic.</v>
      </c>
    </row>
    <row r="1095" spans="28:36" x14ac:dyDescent="0.2">
      <c r="AB1095" s="190">
        <v>3224</v>
      </c>
      <c r="AC1095" s="190">
        <v>3224</v>
      </c>
      <c r="AD1095" s="190" t="s">
        <v>244</v>
      </c>
      <c r="AE1095" s="190" t="s">
        <v>206</v>
      </c>
      <c r="AF1095" s="190">
        <v>1</v>
      </c>
      <c r="AG1095" s="190">
        <v>100</v>
      </c>
      <c r="AI1095">
        <f t="shared" si="100"/>
        <v>3224</v>
      </c>
      <c r="AJ1095" t="str">
        <f t="shared" si="101"/>
        <v>Rest of Vic.</v>
      </c>
    </row>
    <row r="1096" spans="28:36" x14ac:dyDescent="0.2">
      <c r="AB1096" s="190">
        <v>3225</v>
      </c>
      <c r="AC1096" s="190">
        <v>3225</v>
      </c>
      <c r="AD1096" s="190" t="s">
        <v>244</v>
      </c>
      <c r="AE1096" s="190" t="s">
        <v>206</v>
      </c>
      <c r="AF1096" s="190">
        <v>0.99996700000000005</v>
      </c>
      <c r="AG1096" s="190">
        <v>99.996700000000004</v>
      </c>
      <c r="AI1096">
        <f t="shared" si="100"/>
        <v>3225</v>
      </c>
      <c r="AJ1096" t="str">
        <f t="shared" si="101"/>
        <v>Rest of Vic.</v>
      </c>
    </row>
    <row r="1097" spans="28:36" x14ac:dyDescent="0.2">
      <c r="AB1097" s="190">
        <v>3226</v>
      </c>
      <c r="AC1097" s="190">
        <v>3226</v>
      </c>
      <c r="AD1097" s="190" t="s">
        <v>244</v>
      </c>
      <c r="AE1097" s="190" t="s">
        <v>206</v>
      </c>
      <c r="AF1097" s="190">
        <v>1</v>
      </c>
      <c r="AG1097" s="190">
        <v>100</v>
      </c>
      <c r="AI1097">
        <f t="shared" si="100"/>
        <v>3226</v>
      </c>
      <c r="AJ1097" t="str">
        <f t="shared" si="101"/>
        <v>Rest of Vic.</v>
      </c>
    </row>
    <row r="1098" spans="28:36" x14ac:dyDescent="0.2">
      <c r="AB1098" s="190">
        <v>3227</v>
      </c>
      <c r="AC1098" s="190">
        <v>3227</v>
      </c>
      <c r="AD1098" s="190" t="s">
        <v>244</v>
      </c>
      <c r="AE1098" s="190" t="s">
        <v>206</v>
      </c>
      <c r="AF1098" s="190">
        <v>1</v>
      </c>
      <c r="AG1098" s="190">
        <v>100</v>
      </c>
      <c r="AI1098">
        <f t="shared" si="100"/>
        <v>3227</v>
      </c>
      <c r="AJ1098" t="str">
        <f t="shared" si="101"/>
        <v>Rest of Vic.</v>
      </c>
    </row>
    <row r="1099" spans="28:36" x14ac:dyDescent="0.2">
      <c r="AB1099" s="190">
        <v>3228</v>
      </c>
      <c r="AC1099" s="190">
        <v>3228</v>
      </c>
      <c r="AD1099" s="190" t="s">
        <v>244</v>
      </c>
      <c r="AE1099" s="190" t="s">
        <v>206</v>
      </c>
      <c r="AF1099" s="190">
        <v>1</v>
      </c>
      <c r="AG1099" s="190">
        <v>100</v>
      </c>
      <c r="AI1099">
        <f t="shared" si="100"/>
        <v>3228</v>
      </c>
      <c r="AJ1099" t="str">
        <f t="shared" si="101"/>
        <v>Rest of Vic.</v>
      </c>
    </row>
    <row r="1100" spans="28:36" x14ac:dyDescent="0.2">
      <c r="AB1100" s="190">
        <v>3230</v>
      </c>
      <c r="AC1100" s="190">
        <v>3230</v>
      </c>
      <c r="AD1100" s="190" t="s">
        <v>244</v>
      </c>
      <c r="AE1100" s="190" t="s">
        <v>206</v>
      </c>
      <c r="AF1100" s="190">
        <v>1</v>
      </c>
      <c r="AG1100" s="190">
        <v>100</v>
      </c>
      <c r="AI1100">
        <f t="shared" si="100"/>
        <v>3230</v>
      </c>
      <c r="AJ1100" t="str">
        <f t="shared" si="101"/>
        <v>Rest of Vic.</v>
      </c>
    </row>
    <row r="1101" spans="28:36" x14ac:dyDescent="0.2">
      <c r="AB1101" s="190">
        <v>3231</v>
      </c>
      <c r="AC1101" s="190">
        <v>3231</v>
      </c>
      <c r="AD1101" s="190" t="s">
        <v>244</v>
      </c>
      <c r="AE1101" s="190" t="s">
        <v>206</v>
      </c>
      <c r="AF1101" s="190">
        <v>0.99943199999999999</v>
      </c>
      <c r="AG1101" s="190">
        <v>99.943200000000004</v>
      </c>
      <c r="AI1101">
        <f t="shared" si="100"/>
        <v>3231</v>
      </c>
      <c r="AJ1101" t="str">
        <f t="shared" si="101"/>
        <v>Rest of Vic.</v>
      </c>
    </row>
    <row r="1102" spans="28:36" x14ac:dyDescent="0.2">
      <c r="AB1102" s="190">
        <v>3232</v>
      </c>
      <c r="AC1102" s="190">
        <v>3232</v>
      </c>
      <c r="AD1102" s="190" t="s">
        <v>244</v>
      </c>
      <c r="AE1102" s="190" t="s">
        <v>206</v>
      </c>
      <c r="AF1102" s="190">
        <v>0.99823200000000001</v>
      </c>
      <c r="AG1102" s="190">
        <v>99.8232</v>
      </c>
      <c r="AI1102">
        <f t="shared" si="100"/>
        <v>3232</v>
      </c>
      <c r="AJ1102" t="str">
        <f t="shared" si="101"/>
        <v>Rest of Vic.</v>
      </c>
    </row>
    <row r="1103" spans="28:36" x14ac:dyDescent="0.2">
      <c r="AB1103" s="190">
        <v>3233</v>
      </c>
      <c r="AC1103" s="190">
        <v>3233</v>
      </c>
      <c r="AD1103" s="190" t="s">
        <v>244</v>
      </c>
      <c r="AE1103" s="190" t="s">
        <v>206</v>
      </c>
      <c r="AF1103" s="190">
        <v>0.99775000000000003</v>
      </c>
      <c r="AG1103" s="190">
        <v>99.775000000000006</v>
      </c>
      <c r="AI1103">
        <f t="shared" si="100"/>
        <v>3233</v>
      </c>
      <c r="AJ1103" t="str">
        <f t="shared" si="101"/>
        <v>Rest of Vic.</v>
      </c>
    </row>
    <row r="1104" spans="28:36" x14ac:dyDescent="0.2">
      <c r="AB1104" s="190">
        <v>3235</v>
      </c>
      <c r="AC1104" s="190">
        <v>3235</v>
      </c>
      <c r="AD1104" s="190" t="s">
        <v>244</v>
      </c>
      <c r="AE1104" s="190" t="s">
        <v>206</v>
      </c>
      <c r="AF1104" s="190">
        <v>1</v>
      </c>
      <c r="AG1104" s="190">
        <v>100</v>
      </c>
      <c r="AI1104">
        <f t="shared" si="100"/>
        <v>3235</v>
      </c>
      <c r="AJ1104" t="str">
        <f t="shared" si="101"/>
        <v>Rest of Vic.</v>
      </c>
    </row>
    <row r="1105" spans="28:36" x14ac:dyDescent="0.2">
      <c r="AB1105" s="190">
        <v>3236</v>
      </c>
      <c r="AC1105" s="190">
        <v>3236</v>
      </c>
      <c r="AD1105" s="190" t="s">
        <v>244</v>
      </c>
      <c r="AE1105" s="190" t="s">
        <v>206</v>
      </c>
      <c r="AF1105" s="190">
        <v>1</v>
      </c>
      <c r="AG1105" s="190">
        <v>100</v>
      </c>
      <c r="AI1105">
        <f t="shared" si="100"/>
        <v>3236</v>
      </c>
      <c r="AJ1105" t="str">
        <f t="shared" si="101"/>
        <v>Rest of Vic.</v>
      </c>
    </row>
    <row r="1106" spans="28:36" x14ac:dyDescent="0.2">
      <c r="AB1106" s="190">
        <v>3237</v>
      </c>
      <c r="AC1106" s="190">
        <v>3237</v>
      </c>
      <c r="AD1106" s="190" t="s">
        <v>244</v>
      </c>
      <c r="AE1106" s="190" t="s">
        <v>206</v>
      </c>
      <c r="AF1106" s="190">
        <v>1</v>
      </c>
      <c r="AG1106" s="190">
        <v>100</v>
      </c>
      <c r="AI1106">
        <f t="shared" si="100"/>
        <v>3237</v>
      </c>
      <c r="AJ1106" t="str">
        <f t="shared" si="101"/>
        <v>Rest of Vic.</v>
      </c>
    </row>
    <row r="1107" spans="28:36" x14ac:dyDescent="0.2">
      <c r="AB1107" s="190">
        <v>3238</v>
      </c>
      <c r="AC1107" s="190">
        <v>3238</v>
      </c>
      <c r="AD1107" s="190" t="s">
        <v>244</v>
      </c>
      <c r="AE1107" s="190" t="s">
        <v>206</v>
      </c>
      <c r="AF1107" s="190">
        <v>0.99999899999999997</v>
      </c>
      <c r="AG1107" s="190">
        <v>99.999899999999997</v>
      </c>
      <c r="AI1107">
        <f t="shared" si="100"/>
        <v>3238</v>
      </c>
      <c r="AJ1107" t="str">
        <f t="shared" si="101"/>
        <v>Rest of Vic.</v>
      </c>
    </row>
    <row r="1108" spans="28:36" x14ac:dyDescent="0.2">
      <c r="AB1108" s="190">
        <v>3239</v>
      </c>
      <c r="AC1108" s="190">
        <v>3239</v>
      </c>
      <c r="AD1108" s="190" t="s">
        <v>244</v>
      </c>
      <c r="AE1108" s="190" t="s">
        <v>206</v>
      </c>
      <c r="AF1108" s="190">
        <v>1</v>
      </c>
      <c r="AG1108" s="190">
        <v>100</v>
      </c>
      <c r="AI1108">
        <f t="shared" si="100"/>
        <v>3239</v>
      </c>
      <c r="AJ1108" t="str">
        <f t="shared" si="101"/>
        <v>Rest of Vic.</v>
      </c>
    </row>
    <row r="1109" spans="28:36" x14ac:dyDescent="0.2">
      <c r="AB1109" s="190">
        <v>3240</v>
      </c>
      <c r="AC1109" s="190">
        <v>3240</v>
      </c>
      <c r="AD1109" s="190" t="s">
        <v>244</v>
      </c>
      <c r="AE1109" s="190" t="s">
        <v>206</v>
      </c>
      <c r="AF1109" s="190">
        <v>1</v>
      </c>
      <c r="AG1109" s="190">
        <v>100</v>
      </c>
      <c r="AI1109">
        <f t="shared" si="100"/>
        <v>3240</v>
      </c>
      <c r="AJ1109" t="str">
        <f t="shared" si="101"/>
        <v>Rest of Vic.</v>
      </c>
    </row>
    <row r="1110" spans="28:36" x14ac:dyDescent="0.2">
      <c r="AB1110" s="190">
        <v>3241</v>
      </c>
      <c r="AC1110" s="190">
        <v>3241</v>
      </c>
      <c r="AD1110" s="190" t="s">
        <v>244</v>
      </c>
      <c r="AE1110" s="190" t="s">
        <v>206</v>
      </c>
      <c r="AF1110" s="190">
        <v>1</v>
      </c>
      <c r="AG1110" s="190">
        <v>100</v>
      </c>
      <c r="AI1110">
        <f t="shared" si="100"/>
        <v>3241</v>
      </c>
      <c r="AJ1110" t="str">
        <f t="shared" si="101"/>
        <v>Rest of Vic.</v>
      </c>
    </row>
    <row r="1111" spans="28:36" x14ac:dyDescent="0.2">
      <c r="AB1111" s="190">
        <v>3242</v>
      </c>
      <c r="AC1111" s="190">
        <v>3242</v>
      </c>
      <c r="AD1111" s="190" t="s">
        <v>244</v>
      </c>
      <c r="AE1111" s="190" t="s">
        <v>206</v>
      </c>
      <c r="AF1111" s="190">
        <v>1</v>
      </c>
      <c r="AG1111" s="190">
        <v>100</v>
      </c>
      <c r="AI1111">
        <f t="shared" si="100"/>
        <v>3242</v>
      </c>
      <c r="AJ1111" t="str">
        <f t="shared" si="101"/>
        <v>Rest of Vic.</v>
      </c>
    </row>
    <row r="1112" spans="28:36" x14ac:dyDescent="0.2">
      <c r="AB1112" s="190">
        <v>3243</v>
      </c>
      <c r="AC1112" s="190">
        <v>3243</v>
      </c>
      <c r="AD1112" s="190" t="s">
        <v>244</v>
      </c>
      <c r="AE1112" s="190" t="s">
        <v>206</v>
      </c>
      <c r="AF1112" s="190">
        <v>1</v>
      </c>
      <c r="AG1112" s="190">
        <v>100</v>
      </c>
      <c r="AI1112">
        <f t="shared" si="100"/>
        <v>3243</v>
      </c>
      <c r="AJ1112" t="str">
        <f t="shared" si="101"/>
        <v>Rest of Vic.</v>
      </c>
    </row>
    <row r="1113" spans="28:36" x14ac:dyDescent="0.2">
      <c r="AB1113" s="190">
        <v>3249</v>
      </c>
      <c r="AC1113" s="190">
        <v>3249</v>
      </c>
      <c r="AD1113" s="190" t="s">
        <v>244</v>
      </c>
      <c r="AE1113" s="190" t="s">
        <v>206</v>
      </c>
      <c r="AF1113" s="190">
        <v>1</v>
      </c>
      <c r="AG1113" s="190">
        <v>100</v>
      </c>
      <c r="AI1113">
        <f t="shared" si="100"/>
        <v>3249</v>
      </c>
      <c r="AJ1113" t="str">
        <f t="shared" si="101"/>
        <v>Rest of Vic.</v>
      </c>
    </row>
    <row r="1114" spans="28:36" x14ac:dyDescent="0.2">
      <c r="AB1114" s="190">
        <v>3250</v>
      </c>
      <c r="AC1114" s="190">
        <v>3250</v>
      </c>
      <c r="AD1114" s="190" t="s">
        <v>244</v>
      </c>
      <c r="AE1114" s="190" t="s">
        <v>206</v>
      </c>
      <c r="AF1114" s="190">
        <v>1</v>
      </c>
      <c r="AG1114" s="190">
        <v>100</v>
      </c>
      <c r="AI1114">
        <f t="shared" si="100"/>
        <v>3250</v>
      </c>
      <c r="AJ1114" t="str">
        <f t="shared" si="101"/>
        <v>Rest of Vic.</v>
      </c>
    </row>
    <row r="1115" spans="28:36" x14ac:dyDescent="0.2">
      <c r="AB1115" s="190">
        <v>3251</v>
      </c>
      <c r="AC1115" s="190">
        <v>3251</v>
      </c>
      <c r="AD1115" s="190" t="s">
        <v>244</v>
      </c>
      <c r="AE1115" s="190" t="s">
        <v>206</v>
      </c>
      <c r="AF1115" s="190">
        <v>1</v>
      </c>
      <c r="AG1115" s="190">
        <v>100</v>
      </c>
      <c r="AI1115">
        <f t="shared" si="100"/>
        <v>3251</v>
      </c>
      <c r="AJ1115" t="str">
        <f t="shared" si="101"/>
        <v>Rest of Vic.</v>
      </c>
    </row>
    <row r="1116" spans="28:36" x14ac:dyDescent="0.2">
      <c r="AB1116" s="190">
        <v>3254</v>
      </c>
      <c r="AC1116" s="190">
        <v>3254</v>
      </c>
      <c r="AD1116" s="190" t="s">
        <v>244</v>
      </c>
      <c r="AE1116" s="190" t="s">
        <v>206</v>
      </c>
      <c r="AF1116" s="190">
        <v>1</v>
      </c>
      <c r="AG1116" s="190">
        <v>100</v>
      </c>
      <c r="AI1116">
        <f t="shared" si="100"/>
        <v>3254</v>
      </c>
      <c r="AJ1116" t="str">
        <f t="shared" si="101"/>
        <v>Rest of Vic.</v>
      </c>
    </row>
    <row r="1117" spans="28:36" x14ac:dyDescent="0.2">
      <c r="AB1117" s="190">
        <v>3260</v>
      </c>
      <c r="AC1117" s="190">
        <v>3260</v>
      </c>
      <c r="AD1117" s="190" t="s">
        <v>244</v>
      </c>
      <c r="AE1117" s="190" t="s">
        <v>206</v>
      </c>
      <c r="AF1117" s="190">
        <v>1</v>
      </c>
      <c r="AG1117" s="190">
        <v>100</v>
      </c>
      <c r="AI1117">
        <f t="shared" si="100"/>
        <v>3260</v>
      </c>
      <c r="AJ1117" t="str">
        <f t="shared" si="101"/>
        <v>Rest of Vic.</v>
      </c>
    </row>
    <row r="1118" spans="28:36" x14ac:dyDescent="0.2">
      <c r="AB1118" s="190">
        <v>3264</v>
      </c>
      <c r="AC1118" s="190">
        <v>3264</v>
      </c>
      <c r="AD1118" s="190" t="s">
        <v>244</v>
      </c>
      <c r="AE1118" s="190" t="s">
        <v>206</v>
      </c>
      <c r="AF1118" s="190">
        <v>1</v>
      </c>
      <c r="AG1118" s="190">
        <v>100</v>
      </c>
      <c r="AI1118">
        <f t="shared" si="100"/>
        <v>3264</v>
      </c>
      <c r="AJ1118" t="str">
        <f t="shared" si="101"/>
        <v>Rest of Vic.</v>
      </c>
    </row>
    <row r="1119" spans="28:36" x14ac:dyDescent="0.2">
      <c r="AB1119" s="190">
        <v>3265</v>
      </c>
      <c r="AC1119" s="190">
        <v>3265</v>
      </c>
      <c r="AD1119" s="190" t="s">
        <v>244</v>
      </c>
      <c r="AE1119" s="190" t="s">
        <v>206</v>
      </c>
      <c r="AF1119" s="190">
        <v>1</v>
      </c>
      <c r="AG1119" s="190">
        <v>100</v>
      </c>
      <c r="AI1119">
        <f t="shared" si="100"/>
        <v>3265</v>
      </c>
      <c r="AJ1119" t="str">
        <f t="shared" si="101"/>
        <v>Rest of Vic.</v>
      </c>
    </row>
    <row r="1120" spans="28:36" x14ac:dyDescent="0.2">
      <c r="AB1120" s="190">
        <v>3266</v>
      </c>
      <c r="AC1120" s="190">
        <v>3266</v>
      </c>
      <c r="AD1120" s="190" t="s">
        <v>244</v>
      </c>
      <c r="AE1120" s="190" t="s">
        <v>206</v>
      </c>
      <c r="AF1120" s="190">
        <v>1</v>
      </c>
      <c r="AG1120" s="190">
        <v>100</v>
      </c>
      <c r="AI1120">
        <f t="shared" si="100"/>
        <v>3266</v>
      </c>
      <c r="AJ1120" t="str">
        <f t="shared" si="101"/>
        <v>Rest of Vic.</v>
      </c>
    </row>
    <row r="1121" spans="28:36" x14ac:dyDescent="0.2">
      <c r="AB1121" s="190">
        <v>3267</v>
      </c>
      <c r="AC1121" s="190">
        <v>3267</v>
      </c>
      <c r="AD1121" s="190" t="s">
        <v>244</v>
      </c>
      <c r="AE1121" s="190" t="s">
        <v>206</v>
      </c>
      <c r="AF1121" s="190">
        <v>1</v>
      </c>
      <c r="AG1121" s="190">
        <v>100</v>
      </c>
      <c r="AI1121">
        <f t="shared" si="100"/>
        <v>3267</v>
      </c>
      <c r="AJ1121" t="str">
        <f t="shared" si="101"/>
        <v>Rest of Vic.</v>
      </c>
    </row>
    <row r="1122" spans="28:36" x14ac:dyDescent="0.2">
      <c r="AB1122" s="190">
        <v>3268</v>
      </c>
      <c r="AC1122" s="190">
        <v>3268</v>
      </c>
      <c r="AD1122" s="190" t="s">
        <v>244</v>
      </c>
      <c r="AE1122" s="190" t="s">
        <v>206</v>
      </c>
      <c r="AF1122" s="190">
        <v>0.99999099999999996</v>
      </c>
      <c r="AG1122" s="190">
        <v>99.999099999999999</v>
      </c>
      <c r="AI1122">
        <f t="shared" si="100"/>
        <v>3268</v>
      </c>
      <c r="AJ1122" t="str">
        <f t="shared" si="101"/>
        <v>Rest of Vic.</v>
      </c>
    </row>
    <row r="1123" spans="28:36" x14ac:dyDescent="0.2">
      <c r="AB1123" s="190">
        <v>3269</v>
      </c>
      <c r="AC1123" s="190">
        <v>3269</v>
      </c>
      <c r="AD1123" s="190" t="s">
        <v>244</v>
      </c>
      <c r="AE1123" s="190" t="s">
        <v>206</v>
      </c>
      <c r="AF1123" s="190">
        <v>0.99527600000000005</v>
      </c>
      <c r="AG1123" s="190">
        <v>99.527600000000007</v>
      </c>
      <c r="AI1123">
        <f t="shared" si="100"/>
        <v>3269</v>
      </c>
      <c r="AJ1123" t="str">
        <f t="shared" si="101"/>
        <v>Rest of Vic.</v>
      </c>
    </row>
    <row r="1124" spans="28:36" x14ac:dyDescent="0.2">
      <c r="AB1124" s="190">
        <v>3270</v>
      </c>
      <c r="AC1124" s="190">
        <v>3270</v>
      </c>
      <c r="AD1124" s="190" t="s">
        <v>244</v>
      </c>
      <c r="AE1124" s="190" t="s">
        <v>206</v>
      </c>
      <c r="AF1124" s="190">
        <v>0.99999899999999997</v>
      </c>
      <c r="AG1124" s="190">
        <v>99.999899999999997</v>
      </c>
      <c r="AI1124">
        <f t="shared" si="100"/>
        <v>3270</v>
      </c>
      <c r="AJ1124" t="str">
        <f t="shared" si="101"/>
        <v>Rest of Vic.</v>
      </c>
    </row>
    <row r="1125" spans="28:36" x14ac:dyDescent="0.2">
      <c r="AB1125" s="190">
        <v>3271</v>
      </c>
      <c r="AC1125" s="190">
        <v>3271</v>
      </c>
      <c r="AD1125" s="190" t="s">
        <v>244</v>
      </c>
      <c r="AE1125" s="190" t="s">
        <v>206</v>
      </c>
      <c r="AF1125" s="190">
        <v>1</v>
      </c>
      <c r="AG1125" s="190">
        <v>100</v>
      </c>
      <c r="AI1125">
        <f t="shared" si="100"/>
        <v>3271</v>
      </c>
      <c r="AJ1125" t="str">
        <f t="shared" si="101"/>
        <v>Rest of Vic.</v>
      </c>
    </row>
    <row r="1126" spans="28:36" x14ac:dyDescent="0.2">
      <c r="AB1126" s="190">
        <v>3272</v>
      </c>
      <c r="AC1126" s="190">
        <v>3272</v>
      </c>
      <c r="AD1126" s="190" t="s">
        <v>244</v>
      </c>
      <c r="AE1126" s="190" t="s">
        <v>206</v>
      </c>
      <c r="AF1126" s="190">
        <v>1</v>
      </c>
      <c r="AG1126" s="190">
        <v>100</v>
      </c>
      <c r="AI1126">
        <f t="shared" si="100"/>
        <v>3272</v>
      </c>
      <c r="AJ1126" t="str">
        <f t="shared" si="101"/>
        <v>Rest of Vic.</v>
      </c>
    </row>
    <row r="1127" spans="28:36" x14ac:dyDescent="0.2">
      <c r="AB1127" s="190">
        <v>3273</v>
      </c>
      <c r="AC1127" s="190">
        <v>3273</v>
      </c>
      <c r="AD1127" s="190" t="s">
        <v>244</v>
      </c>
      <c r="AE1127" s="190" t="s">
        <v>206</v>
      </c>
      <c r="AF1127" s="190">
        <v>1</v>
      </c>
      <c r="AG1127" s="190">
        <v>100</v>
      </c>
      <c r="AI1127">
        <f t="shared" si="100"/>
        <v>3273</v>
      </c>
      <c r="AJ1127" t="str">
        <f t="shared" si="101"/>
        <v>Rest of Vic.</v>
      </c>
    </row>
    <row r="1128" spans="28:36" x14ac:dyDescent="0.2">
      <c r="AB1128" s="190">
        <v>3274</v>
      </c>
      <c r="AC1128" s="190">
        <v>3274</v>
      </c>
      <c r="AD1128" s="190" t="s">
        <v>244</v>
      </c>
      <c r="AE1128" s="190" t="s">
        <v>206</v>
      </c>
      <c r="AF1128" s="190">
        <v>1</v>
      </c>
      <c r="AG1128" s="190">
        <v>100</v>
      </c>
      <c r="AI1128">
        <f t="shared" si="100"/>
        <v>3274</v>
      </c>
      <c r="AJ1128" t="str">
        <f t="shared" si="101"/>
        <v>Rest of Vic.</v>
      </c>
    </row>
    <row r="1129" spans="28:36" x14ac:dyDescent="0.2">
      <c r="AB1129" s="190">
        <v>3275</v>
      </c>
      <c r="AC1129" s="190">
        <v>3275</v>
      </c>
      <c r="AD1129" s="190" t="s">
        <v>244</v>
      </c>
      <c r="AE1129" s="190" t="s">
        <v>206</v>
      </c>
      <c r="AF1129" s="190">
        <v>1</v>
      </c>
      <c r="AG1129" s="190">
        <v>100</v>
      </c>
      <c r="AI1129">
        <f t="shared" si="100"/>
        <v>3275</v>
      </c>
      <c r="AJ1129" t="str">
        <f t="shared" si="101"/>
        <v>Rest of Vic.</v>
      </c>
    </row>
    <row r="1130" spans="28:36" x14ac:dyDescent="0.2">
      <c r="AB1130" s="190">
        <v>3276</v>
      </c>
      <c r="AC1130" s="190">
        <v>3276</v>
      </c>
      <c r="AD1130" s="190" t="s">
        <v>244</v>
      </c>
      <c r="AE1130" s="190" t="s">
        <v>206</v>
      </c>
      <c r="AF1130" s="190">
        <v>1</v>
      </c>
      <c r="AG1130" s="190">
        <v>100</v>
      </c>
      <c r="AI1130">
        <f t="shared" si="100"/>
        <v>3276</v>
      </c>
      <c r="AJ1130" t="str">
        <f t="shared" si="101"/>
        <v>Rest of Vic.</v>
      </c>
    </row>
    <row r="1131" spans="28:36" x14ac:dyDescent="0.2">
      <c r="AB1131" s="190">
        <v>3277</v>
      </c>
      <c r="AC1131" s="190">
        <v>3277</v>
      </c>
      <c r="AD1131" s="190" t="s">
        <v>244</v>
      </c>
      <c r="AE1131" s="190" t="s">
        <v>206</v>
      </c>
      <c r="AF1131" s="190">
        <v>1</v>
      </c>
      <c r="AG1131" s="190">
        <v>100</v>
      </c>
      <c r="AI1131">
        <f t="shared" si="100"/>
        <v>3277</v>
      </c>
      <c r="AJ1131" t="str">
        <f t="shared" si="101"/>
        <v>Rest of Vic.</v>
      </c>
    </row>
    <row r="1132" spans="28:36" x14ac:dyDescent="0.2">
      <c r="AB1132" s="190">
        <v>3278</v>
      </c>
      <c r="AC1132" s="190">
        <v>3278</v>
      </c>
      <c r="AD1132" s="190" t="s">
        <v>244</v>
      </c>
      <c r="AE1132" s="190" t="s">
        <v>206</v>
      </c>
      <c r="AF1132" s="190">
        <v>1</v>
      </c>
      <c r="AG1132" s="190">
        <v>100</v>
      </c>
      <c r="AI1132">
        <f t="shared" si="100"/>
        <v>3278</v>
      </c>
      <c r="AJ1132" t="str">
        <f t="shared" si="101"/>
        <v>Rest of Vic.</v>
      </c>
    </row>
    <row r="1133" spans="28:36" x14ac:dyDescent="0.2">
      <c r="AB1133" s="190">
        <v>3279</v>
      </c>
      <c r="AC1133" s="190">
        <v>3279</v>
      </c>
      <c r="AD1133" s="190" t="s">
        <v>244</v>
      </c>
      <c r="AE1133" s="190" t="s">
        <v>206</v>
      </c>
      <c r="AF1133" s="190">
        <v>1</v>
      </c>
      <c r="AG1133" s="190">
        <v>100</v>
      </c>
      <c r="AI1133">
        <f t="shared" si="100"/>
        <v>3279</v>
      </c>
      <c r="AJ1133" t="str">
        <f t="shared" si="101"/>
        <v>Rest of Vic.</v>
      </c>
    </row>
    <row r="1134" spans="28:36" x14ac:dyDescent="0.2">
      <c r="AB1134" s="190">
        <v>3280</v>
      </c>
      <c r="AC1134" s="190">
        <v>3280</v>
      </c>
      <c r="AD1134" s="190" t="s">
        <v>244</v>
      </c>
      <c r="AE1134" s="190" t="s">
        <v>206</v>
      </c>
      <c r="AF1134" s="190">
        <v>0.99998100000000001</v>
      </c>
      <c r="AG1134" s="190">
        <v>99.998099999999994</v>
      </c>
      <c r="AI1134">
        <f t="shared" si="100"/>
        <v>3280</v>
      </c>
      <c r="AJ1134" t="str">
        <f t="shared" si="101"/>
        <v>Rest of Vic.</v>
      </c>
    </row>
    <row r="1135" spans="28:36" x14ac:dyDescent="0.2">
      <c r="AB1135" s="190">
        <v>3281</v>
      </c>
      <c r="AC1135" s="190">
        <v>3281</v>
      </c>
      <c r="AD1135" s="190" t="s">
        <v>244</v>
      </c>
      <c r="AE1135" s="190" t="s">
        <v>206</v>
      </c>
      <c r="AF1135" s="190">
        <v>1</v>
      </c>
      <c r="AG1135" s="190">
        <v>100</v>
      </c>
      <c r="AI1135">
        <f t="shared" si="100"/>
        <v>3281</v>
      </c>
      <c r="AJ1135" t="str">
        <f t="shared" si="101"/>
        <v>Rest of Vic.</v>
      </c>
    </row>
    <row r="1136" spans="28:36" x14ac:dyDescent="0.2">
      <c r="AB1136" s="190">
        <v>3282</v>
      </c>
      <c r="AC1136" s="190">
        <v>3282</v>
      </c>
      <c r="AD1136" s="190" t="s">
        <v>244</v>
      </c>
      <c r="AE1136" s="190" t="s">
        <v>206</v>
      </c>
      <c r="AF1136" s="190">
        <v>1</v>
      </c>
      <c r="AG1136" s="190">
        <v>100</v>
      </c>
      <c r="AI1136">
        <f t="shared" si="100"/>
        <v>3282</v>
      </c>
      <c r="AJ1136" t="str">
        <f t="shared" si="101"/>
        <v>Rest of Vic.</v>
      </c>
    </row>
    <row r="1137" spans="28:36" x14ac:dyDescent="0.2">
      <c r="AB1137" s="190">
        <v>3283</v>
      </c>
      <c r="AC1137" s="190">
        <v>3283</v>
      </c>
      <c r="AD1137" s="190" t="s">
        <v>244</v>
      </c>
      <c r="AE1137" s="190" t="s">
        <v>206</v>
      </c>
      <c r="AF1137" s="190">
        <v>1</v>
      </c>
      <c r="AG1137" s="190">
        <v>100</v>
      </c>
      <c r="AI1137">
        <f t="shared" si="100"/>
        <v>3283</v>
      </c>
      <c r="AJ1137" t="str">
        <f t="shared" si="101"/>
        <v>Rest of Vic.</v>
      </c>
    </row>
    <row r="1138" spans="28:36" x14ac:dyDescent="0.2">
      <c r="AB1138" s="190">
        <v>3284</v>
      </c>
      <c r="AC1138" s="190">
        <v>3284</v>
      </c>
      <c r="AD1138" s="190" t="s">
        <v>244</v>
      </c>
      <c r="AE1138" s="190" t="s">
        <v>206</v>
      </c>
      <c r="AF1138" s="190">
        <v>1</v>
      </c>
      <c r="AG1138" s="190">
        <v>100</v>
      </c>
      <c r="AI1138">
        <f t="shared" si="100"/>
        <v>3284</v>
      </c>
      <c r="AJ1138" t="str">
        <f t="shared" si="101"/>
        <v>Rest of Vic.</v>
      </c>
    </row>
    <row r="1139" spans="28:36" x14ac:dyDescent="0.2">
      <c r="AB1139" s="190">
        <v>3285</v>
      </c>
      <c r="AC1139" s="190">
        <v>3285</v>
      </c>
      <c r="AD1139" s="190" t="s">
        <v>244</v>
      </c>
      <c r="AE1139" s="190" t="s">
        <v>206</v>
      </c>
      <c r="AF1139" s="190">
        <v>1</v>
      </c>
      <c r="AG1139" s="190">
        <v>100</v>
      </c>
      <c r="AI1139">
        <f t="shared" si="100"/>
        <v>3285</v>
      </c>
      <c r="AJ1139" t="str">
        <f t="shared" si="101"/>
        <v>Rest of Vic.</v>
      </c>
    </row>
    <row r="1140" spans="28:36" x14ac:dyDescent="0.2">
      <c r="AB1140" s="190">
        <v>3286</v>
      </c>
      <c r="AC1140" s="190">
        <v>3286</v>
      </c>
      <c r="AD1140" s="190" t="s">
        <v>244</v>
      </c>
      <c r="AE1140" s="190" t="s">
        <v>206</v>
      </c>
      <c r="AF1140" s="190">
        <v>1</v>
      </c>
      <c r="AG1140" s="190">
        <v>100</v>
      </c>
      <c r="AI1140">
        <f t="shared" si="100"/>
        <v>3286</v>
      </c>
      <c r="AJ1140" t="str">
        <f t="shared" si="101"/>
        <v>Rest of Vic.</v>
      </c>
    </row>
    <row r="1141" spans="28:36" x14ac:dyDescent="0.2">
      <c r="AB1141" s="190">
        <v>3287</v>
      </c>
      <c r="AC1141" s="190">
        <v>3287</v>
      </c>
      <c r="AD1141" s="190" t="s">
        <v>244</v>
      </c>
      <c r="AE1141" s="190" t="s">
        <v>206</v>
      </c>
      <c r="AF1141" s="190">
        <v>1</v>
      </c>
      <c r="AG1141" s="190">
        <v>100</v>
      </c>
      <c r="AI1141">
        <f t="shared" si="100"/>
        <v>3287</v>
      </c>
      <c r="AJ1141" t="str">
        <f t="shared" si="101"/>
        <v>Rest of Vic.</v>
      </c>
    </row>
    <row r="1142" spans="28:36" x14ac:dyDescent="0.2">
      <c r="AB1142" s="190">
        <v>3289</v>
      </c>
      <c r="AC1142" s="190">
        <v>3289</v>
      </c>
      <c r="AD1142" s="190" t="s">
        <v>244</v>
      </c>
      <c r="AE1142" s="190" t="s">
        <v>206</v>
      </c>
      <c r="AF1142" s="190">
        <v>1</v>
      </c>
      <c r="AG1142" s="190">
        <v>100</v>
      </c>
      <c r="AI1142">
        <f t="shared" si="100"/>
        <v>3289</v>
      </c>
      <c r="AJ1142" t="str">
        <f t="shared" si="101"/>
        <v>Rest of Vic.</v>
      </c>
    </row>
    <row r="1143" spans="28:36" x14ac:dyDescent="0.2">
      <c r="AB1143" s="190">
        <v>3292</v>
      </c>
      <c r="AC1143" s="190">
        <v>3292</v>
      </c>
      <c r="AD1143" s="190" t="s">
        <v>244</v>
      </c>
      <c r="AE1143" s="190" t="s">
        <v>206</v>
      </c>
      <c r="AF1143" s="190">
        <v>1</v>
      </c>
      <c r="AG1143" s="190">
        <v>100</v>
      </c>
      <c r="AI1143">
        <f t="shared" si="100"/>
        <v>3292</v>
      </c>
      <c r="AJ1143" t="str">
        <f t="shared" si="101"/>
        <v>Rest of Vic.</v>
      </c>
    </row>
    <row r="1144" spans="28:36" x14ac:dyDescent="0.2">
      <c r="AB1144" s="190">
        <v>3293</v>
      </c>
      <c r="AC1144" s="190">
        <v>3293</v>
      </c>
      <c r="AD1144" s="190" t="s">
        <v>244</v>
      </c>
      <c r="AE1144" s="190" t="s">
        <v>206</v>
      </c>
      <c r="AF1144" s="190">
        <v>1</v>
      </c>
      <c r="AG1144" s="190">
        <v>100</v>
      </c>
      <c r="AI1144">
        <f t="shared" si="100"/>
        <v>3293</v>
      </c>
      <c r="AJ1144" t="str">
        <f t="shared" si="101"/>
        <v>Rest of Vic.</v>
      </c>
    </row>
    <row r="1145" spans="28:36" x14ac:dyDescent="0.2">
      <c r="AB1145" s="190">
        <v>3294</v>
      </c>
      <c r="AC1145" s="190">
        <v>3294</v>
      </c>
      <c r="AD1145" s="190" t="s">
        <v>244</v>
      </c>
      <c r="AE1145" s="190" t="s">
        <v>206</v>
      </c>
      <c r="AF1145" s="190">
        <v>1</v>
      </c>
      <c r="AG1145" s="190">
        <v>100</v>
      </c>
      <c r="AI1145">
        <f t="shared" si="100"/>
        <v>3294</v>
      </c>
      <c r="AJ1145" t="str">
        <f t="shared" si="101"/>
        <v>Rest of Vic.</v>
      </c>
    </row>
    <row r="1146" spans="28:36" x14ac:dyDescent="0.2">
      <c r="AB1146" s="190">
        <v>3300</v>
      </c>
      <c r="AC1146" s="190">
        <v>3300</v>
      </c>
      <c r="AD1146" s="190" t="s">
        <v>244</v>
      </c>
      <c r="AE1146" s="190" t="s">
        <v>206</v>
      </c>
      <c r="AF1146" s="190">
        <v>1</v>
      </c>
      <c r="AG1146" s="190">
        <v>100</v>
      </c>
      <c r="AI1146">
        <f t="shared" si="100"/>
        <v>3300</v>
      </c>
      <c r="AJ1146" t="str">
        <f t="shared" si="101"/>
        <v>Rest of Vic.</v>
      </c>
    </row>
    <row r="1147" spans="28:36" x14ac:dyDescent="0.2">
      <c r="AB1147" s="190">
        <v>3301</v>
      </c>
      <c r="AC1147" s="190">
        <v>3301</v>
      </c>
      <c r="AD1147" s="190" t="s">
        <v>244</v>
      </c>
      <c r="AE1147" s="190" t="s">
        <v>206</v>
      </c>
      <c r="AF1147" s="190">
        <v>1</v>
      </c>
      <c r="AG1147" s="190">
        <v>100</v>
      </c>
      <c r="AI1147">
        <f t="shared" si="100"/>
        <v>3301</v>
      </c>
      <c r="AJ1147" t="str">
        <f t="shared" si="101"/>
        <v>Rest of Vic.</v>
      </c>
    </row>
    <row r="1148" spans="28:36" x14ac:dyDescent="0.2">
      <c r="AB1148" s="190">
        <v>3302</v>
      </c>
      <c r="AC1148" s="190">
        <v>3302</v>
      </c>
      <c r="AD1148" s="190" t="s">
        <v>244</v>
      </c>
      <c r="AE1148" s="190" t="s">
        <v>206</v>
      </c>
      <c r="AF1148" s="190">
        <v>1</v>
      </c>
      <c r="AG1148" s="190">
        <v>100</v>
      </c>
      <c r="AI1148">
        <f t="shared" si="100"/>
        <v>3302</v>
      </c>
      <c r="AJ1148" t="str">
        <f t="shared" si="101"/>
        <v>Rest of Vic.</v>
      </c>
    </row>
    <row r="1149" spans="28:36" x14ac:dyDescent="0.2">
      <c r="AB1149" s="190">
        <v>3303</v>
      </c>
      <c r="AC1149" s="190">
        <v>3303</v>
      </c>
      <c r="AD1149" s="190" t="s">
        <v>244</v>
      </c>
      <c r="AE1149" s="190" t="s">
        <v>206</v>
      </c>
      <c r="AF1149" s="190">
        <v>1</v>
      </c>
      <c r="AG1149" s="190">
        <v>100</v>
      </c>
      <c r="AI1149">
        <f t="shared" si="100"/>
        <v>3303</v>
      </c>
      <c r="AJ1149" t="str">
        <f t="shared" si="101"/>
        <v>Rest of Vic.</v>
      </c>
    </row>
    <row r="1150" spans="28:36" x14ac:dyDescent="0.2">
      <c r="AB1150" s="190">
        <v>3304</v>
      </c>
      <c r="AC1150" s="190">
        <v>3304</v>
      </c>
      <c r="AD1150" s="190" t="s">
        <v>244</v>
      </c>
      <c r="AE1150" s="190" t="s">
        <v>206</v>
      </c>
      <c r="AF1150" s="190">
        <v>1</v>
      </c>
      <c r="AG1150" s="190">
        <v>100</v>
      </c>
      <c r="AI1150">
        <f t="shared" si="100"/>
        <v>3304</v>
      </c>
      <c r="AJ1150" t="str">
        <f t="shared" si="101"/>
        <v>Rest of Vic.</v>
      </c>
    </row>
    <row r="1151" spans="28:36" x14ac:dyDescent="0.2">
      <c r="AB1151" s="190">
        <v>3305</v>
      </c>
      <c r="AC1151" s="190">
        <v>3305</v>
      </c>
      <c r="AD1151" s="190" t="s">
        <v>244</v>
      </c>
      <c r="AE1151" s="190" t="s">
        <v>206</v>
      </c>
      <c r="AF1151" s="190">
        <v>1</v>
      </c>
      <c r="AG1151" s="190">
        <v>100</v>
      </c>
      <c r="AI1151">
        <f t="shared" ref="AI1151:AI1214" si="102">AB1151*1</f>
        <v>3305</v>
      </c>
      <c r="AJ1151" t="str">
        <f t="shared" ref="AJ1151:AJ1214" si="103">AE1151</f>
        <v>Rest of Vic.</v>
      </c>
    </row>
    <row r="1152" spans="28:36" x14ac:dyDescent="0.2">
      <c r="AB1152" s="190">
        <v>3309</v>
      </c>
      <c r="AC1152" s="190">
        <v>3309</v>
      </c>
      <c r="AD1152" s="190" t="s">
        <v>244</v>
      </c>
      <c r="AE1152" s="190" t="s">
        <v>206</v>
      </c>
      <c r="AF1152" s="190">
        <v>1</v>
      </c>
      <c r="AG1152" s="190">
        <v>100</v>
      </c>
      <c r="AI1152">
        <f t="shared" si="102"/>
        <v>3309</v>
      </c>
      <c r="AJ1152" t="str">
        <f t="shared" si="103"/>
        <v>Rest of Vic.</v>
      </c>
    </row>
    <row r="1153" spans="28:36" x14ac:dyDescent="0.2">
      <c r="AB1153" s="190">
        <v>3310</v>
      </c>
      <c r="AC1153" s="190">
        <v>3310</v>
      </c>
      <c r="AD1153" s="190" t="s">
        <v>244</v>
      </c>
      <c r="AE1153" s="190" t="s">
        <v>206</v>
      </c>
      <c r="AF1153" s="190">
        <v>1</v>
      </c>
      <c r="AG1153" s="190">
        <v>100</v>
      </c>
      <c r="AI1153">
        <f t="shared" si="102"/>
        <v>3310</v>
      </c>
      <c r="AJ1153" t="str">
        <f t="shared" si="103"/>
        <v>Rest of Vic.</v>
      </c>
    </row>
    <row r="1154" spans="28:36" x14ac:dyDescent="0.2">
      <c r="AB1154" s="190">
        <v>3311</v>
      </c>
      <c r="AC1154" s="190">
        <v>3311</v>
      </c>
      <c r="AD1154" s="190" t="s">
        <v>244</v>
      </c>
      <c r="AE1154" s="190" t="s">
        <v>206</v>
      </c>
      <c r="AF1154" s="190">
        <v>1</v>
      </c>
      <c r="AG1154" s="190">
        <v>100</v>
      </c>
      <c r="AI1154">
        <f t="shared" si="102"/>
        <v>3311</v>
      </c>
      <c r="AJ1154" t="str">
        <f t="shared" si="103"/>
        <v>Rest of Vic.</v>
      </c>
    </row>
    <row r="1155" spans="28:36" x14ac:dyDescent="0.2">
      <c r="AB1155" s="190">
        <v>3312</v>
      </c>
      <c r="AC1155" s="190">
        <v>3312</v>
      </c>
      <c r="AD1155" s="190" t="s">
        <v>244</v>
      </c>
      <c r="AE1155" s="190" t="s">
        <v>206</v>
      </c>
      <c r="AF1155" s="190">
        <v>1</v>
      </c>
      <c r="AG1155" s="190">
        <v>100</v>
      </c>
      <c r="AI1155">
        <f t="shared" si="102"/>
        <v>3312</v>
      </c>
      <c r="AJ1155" t="str">
        <f t="shared" si="103"/>
        <v>Rest of Vic.</v>
      </c>
    </row>
    <row r="1156" spans="28:36" x14ac:dyDescent="0.2">
      <c r="AB1156" s="190">
        <v>3314</v>
      </c>
      <c r="AC1156" s="190">
        <v>3314</v>
      </c>
      <c r="AD1156" s="190" t="s">
        <v>244</v>
      </c>
      <c r="AE1156" s="190" t="s">
        <v>206</v>
      </c>
      <c r="AF1156" s="190">
        <v>1</v>
      </c>
      <c r="AG1156" s="190">
        <v>100</v>
      </c>
      <c r="AI1156">
        <f t="shared" si="102"/>
        <v>3314</v>
      </c>
      <c r="AJ1156" t="str">
        <f t="shared" si="103"/>
        <v>Rest of Vic.</v>
      </c>
    </row>
    <row r="1157" spans="28:36" x14ac:dyDescent="0.2">
      <c r="AB1157" s="190">
        <v>3315</v>
      </c>
      <c r="AC1157" s="190">
        <v>3315</v>
      </c>
      <c r="AD1157" s="190" t="s">
        <v>244</v>
      </c>
      <c r="AE1157" s="190" t="s">
        <v>206</v>
      </c>
      <c r="AF1157" s="190">
        <v>1</v>
      </c>
      <c r="AG1157" s="190">
        <v>100</v>
      </c>
      <c r="AI1157">
        <f t="shared" si="102"/>
        <v>3315</v>
      </c>
      <c r="AJ1157" t="str">
        <f t="shared" si="103"/>
        <v>Rest of Vic.</v>
      </c>
    </row>
    <row r="1158" spans="28:36" x14ac:dyDescent="0.2">
      <c r="AB1158" s="190">
        <v>3317</v>
      </c>
      <c r="AC1158" s="190">
        <v>3317</v>
      </c>
      <c r="AD1158" s="190" t="s">
        <v>244</v>
      </c>
      <c r="AE1158" s="190" t="s">
        <v>206</v>
      </c>
      <c r="AF1158" s="190">
        <v>1</v>
      </c>
      <c r="AG1158" s="190">
        <v>100</v>
      </c>
      <c r="AI1158">
        <f t="shared" si="102"/>
        <v>3317</v>
      </c>
      <c r="AJ1158" t="str">
        <f t="shared" si="103"/>
        <v>Rest of Vic.</v>
      </c>
    </row>
    <row r="1159" spans="28:36" x14ac:dyDescent="0.2">
      <c r="AB1159" s="190">
        <v>3318</v>
      </c>
      <c r="AC1159" s="190">
        <v>3318</v>
      </c>
      <c r="AD1159" s="190" t="s">
        <v>244</v>
      </c>
      <c r="AE1159" s="190" t="s">
        <v>206</v>
      </c>
      <c r="AF1159" s="190">
        <v>1</v>
      </c>
      <c r="AG1159" s="190">
        <v>100</v>
      </c>
      <c r="AI1159">
        <f t="shared" si="102"/>
        <v>3318</v>
      </c>
      <c r="AJ1159" t="str">
        <f t="shared" si="103"/>
        <v>Rest of Vic.</v>
      </c>
    </row>
    <row r="1160" spans="28:36" x14ac:dyDescent="0.2">
      <c r="AB1160" s="190">
        <v>3319</v>
      </c>
      <c r="AC1160" s="190">
        <v>3319</v>
      </c>
      <c r="AD1160" s="190" t="s">
        <v>244</v>
      </c>
      <c r="AE1160" s="190" t="s">
        <v>206</v>
      </c>
      <c r="AF1160" s="190">
        <v>1</v>
      </c>
      <c r="AG1160" s="190">
        <v>100</v>
      </c>
      <c r="AI1160">
        <f t="shared" si="102"/>
        <v>3319</v>
      </c>
      <c r="AJ1160" t="str">
        <f t="shared" si="103"/>
        <v>Rest of Vic.</v>
      </c>
    </row>
    <row r="1161" spans="28:36" x14ac:dyDescent="0.2">
      <c r="AB1161" s="190">
        <v>3321</v>
      </c>
      <c r="AC1161" s="190">
        <v>3321</v>
      </c>
      <c r="AD1161" s="190" t="s">
        <v>244</v>
      </c>
      <c r="AE1161" s="190" t="s">
        <v>206</v>
      </c>
      <c r="AF1161" s="190">
        <v>1</v>
      </c>
      <c r="AG1161" s="190">
        <v>100</v>
      </c>
      <c r="AI1161">
        <f t="shared" si="102"/>
        <v>3321</v>
      </c>
      <c r="AJ1161" t="str">
        <f t="shared" si="103"/>
        <v>Rest of Vic.</v>
      </c>
    </row>
    <row r="1162" spans="28:36" x14ac:dyDescent="0.2">
      <c r="AB1162" s="190">
        <v>3322</v>
      </c>
      <c r="AC1162" s="190">
        <v>3322</v>
      </c>
      <c r="AD1162" s="190" t="s">
        <v>244</v>
      </c>
      <c r="AE1162" s="190" t="s">
        <v>206</v>
      </c>
      <c r="AF1162" s="190">
        <v>1</v>
      </c>
      <c r="AG1162" s="190">
        <v>100</v>
      </c>
      <c r="AI1162">
        <f t="shared" si="102"/>
        <v>3322</v>
      </c>
      <c r="AJ1162" t="str">
        <f t="shared" si="103"/>
        <v>Rest of Vic.</v>
      </c>
    </row>
    <row r="1163" spans="28:36" x14ac:dyDescent="0.2">
      <c r="AB1163" s="190">
        <v>3323</v>
      </c>
      <c r="AC1163" s="190">
        <v>3323</v>
      </c>
      <c r="AD1163" s="190" t="s">
        <v>244</v>
      </c>
      <c r="AE1163" s="190" t="s">
        <v>206</v>
      </c>
      <c r="AF1163" s="190">
        <v>1</v>
      </c>
      <c r="AG1163" s="190">
        <v>100</v>
      </c>
      <c r="AI1163">
        <f t="shared" si="102"/>
        <v>3323</v>
      </c>
      <c r="AJ1163" t="str">
        <f t="shared" si="103"/>
        <v>Rest of Vic.</v>
      </c>
    </row>
    <row r="1164" spans="28:36" x14ac:dyDescent="0.2">
      <c r="AB1164" s="190">
        <v>3324</v>
      </c>
      <c r="AC1164" s="190">
        <v>3324</v>
      </c>
      <c r="AD1164" s="190" t="s">
        <v>244</v>
      </c>
      <c r="AE1164" s="190" t="s">
        <v>206</v>
      </c>
      <c r="AF1164" s="190">
        <v>1</v>
      </c>
      <c r="AG1164" s="190">
        <v>100</v>
      </c>
      <c r="AI1164">
        <f t="shared" si="102"/>
        <v>3324</v>
      </c>
      <c r="AJ1164" t="str">
        <f t="shared" si="103"/>
        <v>Rest of Vic.</v>
      </c>
    </row>
    <row r="1165" spans="28:36" x14ac:dyDescent="0.2">
      <c r="AB1165" s="190">
        <v>3325</v>
      </c>
      <c r="AC1165" s="190">
        <v>3325</v>
      </c>
      <c r="AD1165" s="190" t="s">
        <v>244</v>
      </c>
      <c r="AE1165" s="190" t="s">
        <v>206</v>
      </c>
      <c r="AF1165" s="190">
        <v>1</v>
      </c>
      <c r="AG1165" s="190">
        <v>100</v>
      </c>
      <c r="AI1165">
        <f t="shared" si="102"/>
        <v>3325</v>
      </c>
      <c r="AJ1165" t="str">
        <f t="shared" si="103"/>
        <v>Rest of Vic.</v>
      </c>
    </row>
    <row r="1166" spans="28:36" x14ac:dyDescent="0.2">
      <c r="AB1166" s="190">
        <v>3328</v>
      </c>
      <c r="AC1166" s="190">
        <v>3328</v>
      </c>
      <c r="AD1166" s="190" t="s">
        <v>244</v>
      </c>
      <c r="AE1166" s="190" t="s">
        <v>206</v>
      </c>
      <c r="AF1166" s="190">
        <v>1</v>
      </c>
      <c r="AG1166" s="190">
        <v>100</v>
      </c>
      <c r="AI1166">
        <f t="shared" si="102"/>
        <v>3328</v>
      </c>
      <c r="AJ1166" t="str">
        <f t="shared" si="103"/>
        <v>Rest of Vic.</v>
      </c>
    </row>
    <row r="1167" spans="28:36" x14ac:dyDescent="0.2">
      <c r="AB1167" s="190">
        <v>3329</v>
      </c>
      <c r="AC1167" s="190">
        <v>3329</v>
      </c>
      <c r="AD1167" s="190" t="s">
        <v>244</v>
      </c>
      <c r="AE1167" s="190" t="s">
        <v>206</v>
      </c>
      <c r="AF1167" s="190">
        <v>1</v>
      </c>
      <c r="AG1167" s="190">
        <v>100</v>
      </c>
      <c r="AI1167">
        <f t="shared" si="102"/>
        <v>3329</v>
      </c>
      <c r="AJ1167" t="str">
        <f t="shared" si="103"/>
        <v>Rest of Vic.</v>
      </c>
    </row>
    <row r="1168" spans="28:36" x14ac:dyDescent="0.2">
      <c r="AB1168" s="190">
        <v>3330</v>
      </c>
      <c r="AC1168" s="190">
        <v>3330</v>
      </c>
      <c r="AD1168" s="190" t="s">
        <v>244</v>
      </c>
      <c r="AE1168" s="190" t="s">
        <v>206</v>
      </c>
      <c r="AF1168" s="190">
        <v>1</v>
      </c>
      <c r="AG1168" s="190">
        <v>100</v>
      </c>
      <c r="AI1168">
        <f t="shared" si="102"/>
        <v>3330</v>
      </c>
      <c r="AJ1168" t="str">
        <f t="shared" si="103"/>
        <v>Rest of Vic.</v>
      </c>
    </row>
    <row r="1169" spans="28:36" x14ac:dyDescent="0.2">
      <c r="AB1169" s="190">
        <v>3331</v>
      </c>
      <c r="AC1169" s="190">
        <v>3331</v>
      </c>
      <c r="AD1169" s="190" t="s">
        <v>244</v>
      </c>
      <c r="AE1169" s="190" t="s">
        <v>206</v>
      </c>
      <c r="AF1169" s="190">
        <v>1</v>
      </c>
      <c r="AG1169" s="190">
        <v>100</v>
      </c>
      <c r="AI1169">
        <f t="shared" si="102"/>
        <v>3331</v>
      </c>
      <c r="AJ1169" t="str">
        <f t="shared" si="103"/>
        <v>Rest of Vic.</v>
      </c>
    </row>
    <row r="1170" spans="28:36" x14ac:dyDescent="0.2">
      <c r="AB1170" s="190">
        <v>3332</v>
      </c>
      <c r="AC1170" s="190">
        <v>3332</v>
      </c>
      <c r="AD1170" s="190" t="s">
        <v>244</v>
      </c>
      <c r="AE1170" s="190" t="s">
        <v>206</v>
      </c>
      <c r="AF1170" s="190">
        <v>1</v>
      </c>
      <c r="AG1170" s="190">
        <v>100</v>
      </c>
      <c r="AI1170">
        <f t="shared" si="102"/>
        <v>3332</v>
      </c>
      <c r="AJ1170" t="str">
        <f t="shared" si="103"/>
        <v>Rest of Vic.</v>
      </c>
    </row>
    <row r="1171" spans="28:36" x14ac:dyDescent="0.2">
      <c r="AB1171" s="190">
        <v>3333</v>
      </c>
      <c r="AC1171" s="190">
        <v>3333</v>
      </c>
      <c r="AD1171" s="190" t="s">
        <v>244</v>
      </c>
      <c r="AE1171" s="190" t="s">
        <v>206</v>
      </c>
      <c r="AF1171" s="190">
        <v>1</v>
      </c>
      <c r="AG1171" s="190">
        <v>100</v>
      </c>
      <c r="AI1171">
        <f t="shared" si="102"/>
        <v>3333</v>
      </c>
      <c r="AJ1171" t="str">
        <f t="shared" si="103"/>
        <v>Rest of Vic.</v>
      </c>
    </row>
    <row r="1172" spans="28:36" x14ac:dyDescent="0.2">
      <c r="AB1172" s="190">
        <v>3334</v>
      </c>
      <c r="AC1172" s="190">
        <v>3334</v>
      </c>
      <c r="AD1172" s="190" t="s">
        <v>244</v>
      </c>
      <c r="AE1172" s="190" t="s">
        <v>206</v>
      </c>
      <c r="AF1172" s="190">
        <v>1</v>
      </c>
      <c r="AG1172" s="190">
        <v>100</v>
      </c>
      <c r="AI1172">
        <f t="shared" si="102"/>
        <v>3334</v>
      </c>
      <c r="AJ1172" t="str">
        <f t="shared" si="103"/>
        <v>Rest of Vic.</v>
      </c>
    </row>
    <row r="1173" spans="28:36" x14ac:dyDescent="0.2">
      <c r="AB1173" s="190">
        <v>3335</v>
      </c>
      <c r="AC1173" s="190">
        <v>3335</v>
      </c>
      <c r="AD1173" s="190" t="s">
        <v>245</v>
      </c>
      <c r="AE1173" s="190" t="s">
        <v>208</v>
      </c>
      <c r="AF1173" s="190">
        <v>1</v>
      </c>
      <c r="AG1173" s="190">
        <v>100</v>
      </c>
      <c r="AI1173">
        <f t="shared" si="102"/>
        <v>3335</v>
      </c>
      <c r="AJ1173" t="str">
        <f t="shared" si="103"/>
        <v>Greater Melbourne</v>
      </c>
    </row>
    <row r="1174" spans="28:36" x14ac:dyDescent="0.2">
      <c r="AB1174" s="190">
        <v>3337</v>
      </c>
      <c r="AC1174" s="190">
        <v>3337</v>
      </c>
      <c r="AD1174" s="190" t="s">
        <v>245</v>
      </c>
      <c r="AE1174" s="190" t="s">
        <v>208</v>
      </c>
      <c r="AF1174" s="190">
        <v>1</v>
      </c>
      <c r="AG1174" s="190">
        <v>100</v>
      </c>
      <c r="AI1174">
        <f t="shared" si="102"/>
        <v>3337</v>
      </c>
      <c r="AJ1174" t="str">
        <f t="shared" si="103"/>
        <v>Greater Melbourne</v>
      </c>
    </row>
    <row r="1175" spans="28:36" x14ac:dyDescent="0.2">
      <c r="AB1175" s="190">
        <v>3338</v>
      </c>
      <c r="AC1175" s="190">
        <v>3338</v>
      </c>
      <c r="AD1175" s="190" t="s">
        <v>245</v>
      </c>
      <c r="AE1175" s="190" t="s">
        <v>208</v>
      </c>
      <c r="AF1175" s="190">
        <v>1</v>
      </c>
      <c r="AG1175" s="190">
        <v>100</v>
      </c>
      <c r="AI1175">
        <f t="shared" si="102"/>
        <v>3338</v>
      </c>
      <c r="AJ1175" t="str">
        <f t="shared" si="103"/>
        <v>Greater Melbourne</v>
      </c>
    </row>
    <row r="1176" spans="28:36" x14ac:dyDescent="0.2">
      <c r="AB1176" s="190">
        <v>3340</v>
      </c>
      <c r="AC1176" s="190">
        <v>3340</v>
      </c>
      <c r="AD1176" s="190" t="s">
        <v>245</v>
      </c>
      <c r="AE1176" s="190" t="s">
        <v>208</v>
      </c>
      <c r="AF1176" s="190">
        <v>0.95588499999999998</v>
      </c>
      <c r="AG1176" s="190">
        <v>95.588499999999996</v>
      </c>
      <c r="AI1176">
        <f t="shared" si="102"/>
        <v>3340</v>
      </c>
      <c r="AJ1176" t="str">
        <f t="shared" si="103"/>
        <v>Greater Melbourne</v>
      </c>
    </row>
    <row r="1177" spans="28:36" x14ac:dyDescent="0.2">
      <c r="AB1177" s="190">
        <v>3340</v>
      </c>
      <c r="AC1177" s="190">
        <v>3340</v>
      </c>
      <c r="AD1177" s="190" t="s">
        <v>244</v>
      </c>
      <c r="AE1177" s="190" t="s">
        <v>206</v>
      </c>
      <c r="AF1177" s="190">
        <v>4.41147E-2</v>
      </c>
      <c r="AG1177" s="190">
        <v>4.4114699999999996</v>
      </c>
      <c r="AI1177">
        <f t="shared" si="102"/>
        <v>3340</v>
      </c>
      <c r="AJ1177" t="str">
        <f t="shared" si="103"/>
        <v>Rest of Vic.</v>
      </c>
    </row>
    <row r="1178" spans="28:36" x14ac:dyDescent="0.2">
      <c r="AB1178" s="190">
        <v>3341</v>
      </c>
      <c r="AC1178" s="190">
        <v>3341</v>
      </c>
      <c r="AD1178" s="190" t="s">
        <v>245</v>
      </c>
      <c r="AE1178" s="190" t="s">
        <v>208</v>
      </c>
      <c r="AF1178" s="190">
        <v>0.11854000000000001</v>
      </c>
      <c r="AG1178" s="190">
        <v>11.853999999999999</v>
      </c>
      <c r="AI1178">
        <f t="shared" si="102"/>
        <v>3341</v>
      </c>
      <c r="AJ1178" t="str">
        <f t="shared" si="103"/>
        <v>Greater Melbourne</v>
      </c>
    </row>
    <row r="1179" spans="28:36" x14ac:dyDescent="0.2">
      <c r="AB1179" s="190">
        <v>3341</v>
      </c>
      <c r="AC1179" s="190">
        <v>3341</v>
      </c>
      <c r="AD1179" s="190" t="s">
        <v>244</v>
      </c>
      <c r="AE1179" s="190" t="s">
        <v>206</v>
      </c>
      <c r="AF1179" s="190">
        <v>0.88146000000000002</v>
      </c>
      <c r="AG1179" s="190">
        <v>88.146000000000001</v>
      </c>
      <c r="AI1179">
        <f t="shared" si="102"/>
        <v>3341</v>
      </c>
      <c r="AJ1179" t="str">
        <f t="shared" si="103"/>
        <v>Rest of Vic.</v>
      </c>
    </row>
    <row r="1180" spans="28:36" x14ac:dyDescent="0.2">
      <c r="AB1180" s="190">
        <v>3342</v>
      </c>
      <c r="AC1180" s="190">
        <v>3342</v>
      </c>
      <c r="AD1180" s="190" t="s">
        <v>244</v>
      </c>
      <c r="AE1180" s="190" t="s">
        <v>206</v>
      </c>
      <c r="AF1180" s="190">
        <v>1</v>
      </c>
      <c r="AG1180" s="190">
        <v>100</v>
      </c>
      <c r="AI1180">
        <f t="shared" si="102"/>
        <v>3342</v>
      </c>
      <c r="AJ1180" t="str">
        <f t="shared" si="103"/>
        <v>Rest of Vic.</v>
      </c>
    </row>
    <row r="1181" spans="28:36" x14ac:dyDescent="0.2">
      <c r="AB1181" s="190">
        <v>3345</v>
      </c>
      <c r="AC1181" s="190">
        <v>3345</v>
      </c>
      <c r="AD1181" s="190" t="s">
        <v>244</v>
      </c>
      <c r="AE1181" s="190" t="s">
        <v>206</v>
      </c>
      <c r="AF1181" s="190">
        <v>1</v>
      </c>
      <c r="AG1181" s="190">
        <v>100</v>
      </c>
      <c r="AI1181">
        <f t="shared" si="102"/>
        <v>3345</v>
      </c>
      <c r="AJ1181" t="str">
        <f t="shared" si="103"/>
        <v>Rest of Vic.</v>
      </c>
    </row>
    <row r="1182" spans="28:36" x14ac:dyDescent="0.2">
      <c r="AB1182" s="190">
        <v>3350</v>
      </c>
      <c r="AC1182" s="190">
        <v>3350</v>
      </c>
      <c r="AD1182" s="190" t="s">
        <v>244</v>
      </c>
      <c r="AE1182" s="190" t="s">
        <v>206</v>
      </c>
      <c r="AF1182" s="190">
        <v>1</v>
      </c>
      <c r="AG1182" s="190">
        <v>100</v>
      </c>
      <c r="AI1182">
        <f t="shared" si="102"/>
        <v>3350</v>
      </c>
      <c r="AJ1182" t="str">
        <f t="shared" si="103"/>
        <v>Rest of Vic.</v>
      </c>
    </row>
    <row r="1183" spans="28:36" x14ac:dyDescent="0.2">
      <c r="AB1183" s="190">
        <v>3351</v>
      </c>
      <c r="AC1183" s="190">
        <v>3351</v>
      </c>
      <c r="AD1183" s="190" t="s">
        <v>244</v>
      </c>
      <c r="AE1183" s="190" t="s">
        <v>206</v>
      </c>
      <c r="AF1183" s="190">
        <v>1</v>
      </c>
      <c r="AG1183" s="190">
        <v>100</v>
      </c>
      <c r="AI1183">
        <f t="shared" si="102"/>
        <v>3351</v>
      </c>
      <c r="AJ1183" t="str">
        <f t="shared" si="103"/>
        <v>Rest of Vic.</v>
      </c>
    </row>
    <row r="1184" spans="28:36" x14ac:dyDescent="0.2">
      <c r="AB1184" s="190">
        <v>3352</v>
      </c>
      <c r="AC1184" s="190">
        <v>3352</v>
      </c>
      <c r="AD1184" s="190" t="s">
        <v>244</v>
      </c>
      <c r="AE1184" s="190" t="s">
        <v>206</v>
      </c>
      <c r="AF1184" s="190">
        <v>1</v>
      </c>
      <c r="AG1184" s="190">
        <v>100</v>
      </c>
      <c r="AI1184">
        <f t="shared" si="102"/>
        <v>3352</v>
      </c>
      <c r="AJ1184" t="str">
        <f t="shared" si="103"/>
        <v>Rest of Vic.</v>
      </c>
    </row>
    <row r="1185" spans="28:36" x14ac:dyDescent="0.2">
      <c r="AB1185" s="190">
        <v>3355</v>
      </c>
      <c r="AC1185" s="190">
        <v>3355</v>
      </c>
      <c r="AD1185" s="190" t="s">
        <v>244</v>
      </c>
      <c r="AE1185" s="190" t="s">
        <v>206</v>
      </c>
      <c r="AF1185" s="190">
        <v>1</v>
      </c>
      <c r="AG1185" s="190">
        <v>100</v>
      </c>
      <c r="AI1185">
        <f t="shared" si="102"/>
        <v>3355</v>
      </c>
      <c r="AJ1185" t="str">
        <f t="shared" si="103"/>
        <v>Rest of Vic.</v>
      </c>
    </row>
    <row r="1186" spans="28:36" x14ac:dyDescent="0.2">
      <c r="AB1186" s="190">
        <v>3356</v>
      </c>
      <c r="AC1186" s="190">
        <v>3356</v>
      </c>
      <c r="AD1186" s="190" t="s">
        <v>244</v>
      </c>
      <c r="AE1186" s="190" t="s">
        <v>206</v>
      </c>
      <c r="AF1186" s="190">
        <v>1</v>
      </c>
      <c r="AG1186" s="190">
        <v>100</v>
      </c>
      <c r="AI1186">
        <f t="shared" si="102"/>
        <v>3356</v>
      </c>
      <c r="AJ1186" t="str">
        <f t="shared" si="103"/>
        <v>Rest of Vic.</v>
      </c>
    </row>
    <row r="1187" spans="28:36" x14ac:dyDescent="0.2">
      <c r="AB1187" s="190">
        <v>3357</v>
      </c>
      <c r="AC1187" s="190">
        <v>3357</v>
      </c>
      <c r="AD1187" s="190" t="s">
        <v>244</v>
      </c>
      <c r="AE1187" s="190" t="s">
        <v>206</v>
      </c>
      <c r="AF1187" s="190">
        <v>1</v>
      </c>
      <c r="AG1187" s="190">
        <v>100</v>
      </c>
      <c r="AI1187">
        <f t="shared" si="102"/>
        <v>3357</v>
      </c>
      <c r="AJ1187" t="str">
        <f t="shared" si="103"/>
        <v>Rest of Vic.</v>
      </c>
    </row>
    <row r="1188" spans="28:36" x14ac:dyDescent="0.2">
      <c r="AB1188" s="190">
        <v>3360</v>
      </c>
      <c r="AC1188" s="190">
        <v>3360</v>
      </c>
      <c r="AD1188" s="190" t="s">
        <v>244</v>
      </c>
      <c r="AE1188" s="190" t="s">
        <v>206</v>
      </c>
      <c r="AF1188" s="190">
        <v>1</v>
      </c>
      <c r="AG1188" s="190">
        <v>100</v>
      </c>
      <c r="AI1188">
        <f t="shared" si="102"/>
        <v>3360</v>
      </c>
      <c r="AJ1188" t="str">
        <f t="shared" si="103"/>
        <v>Rest of Vic.</v>
      </c>
    </row>
    <row r="1189" spans="28:36" x14ac:dyDescent="0.2">
      <c r="AB1189" s="190">
        <v>3361</v>
      </c>
      <c r="AC1189" s="190">
        <v>3361</v>
      </c>
      <c r="AD1189" s="190" t="s">
        <v>244</v>
      </c>
      <c r="AE1189" s="190" t="s">
        <v>206</v>
      </c>
      <c r="AF1189" s="190">
        <v>1</v>
      </c>
      <c r="AG1189" s="190">
        <v>100</v>
      </c>
      <c r="AI1189">
        <f t="shared" si="102"/>
        <v>3361</v>
      </c>
      <c r="AJ1189" t="str">
        <f t="shared" si="103"/>
        <v>Rest of Vic.</v>
      </c>
    </row>
    <row r="1190" spans="28:36" x14ac:dyDescent="0.2">
      <c r="AB1190" s="190">
        <v>3363</v>
      </c>
      <c r="AC1190" s="190">
        <v>3363</v>
      </c>
      <c r="AD1190" s="190" t="s">
        <v>244</v>
      </c>
      <c r="AE1190" s="190" t="s">
        <v>206</v>
      </c>
      <c r="AF1190" s="190">
        <v>1</v>
      </c>
      <c r="AG1190" s="190">
        <v>100</v>
      </c>
      <c r="AI1190">
        <f t="shared" si="102"/>
        <v>3363</v>
      </c>
      <c r="AJ1190" t="str">
        <f t="shared" si="103"/>
        <v>Rest of Vic.</v>
      </c>
    </row>
    <row r="1191" spans="28:36" x14ac:dyDescent="0.2">
      <c r="AB1191" s="190">
        <v>3364</v>
      </c>
      <c r="AC1191" s="190">
        <v>3364</v>
      </c>
      <c r="AD1191" s="190" t="s">
        <v>244</v>
      </c>
      <c r="AE1191" s="190" t="s">
        <v>206</v>
      </c>
      <c r="AF1191" s="190">
        <v>1</v>
      </c>
      <c r="AG1191" s="190">
        <v>100</v>
      </c>
      <c r="AI1191">
        <f t="shared" si="102"/>
        <v>3364</v>
      </c>
      <c r="AJ1191" t="str">
        <f t="shared" si="103"/>
        <v>Rest of Vic.</v>
      </c>
    </row>
    <row r="1192" spans="28:36" x14ac:dyDescent="0.2">
      <c r="AB1192" s="190">
        <v>3370</v>
      </c>
      <c r="AC1192" s="190">
        <v>3370</v>
      </c>
      <c r="AD1192" s="190" t="s">
        <v>244</v>
      </c>
      <c r="AE1192" s="190" t="s">
        <v>206</v>
      </c>
      <c r="AF1192" s="190">
        <v>1</v>
      </c>
      <c r="AG1192" s="190">
        <v>100</v>
      </c>
      <c r="AI1192">
        <f t="shared" si="102"/>
        <v>3370</v>
      </c>
      <c r="AJ1192" t="str">
        <f t="shared" si="103"/>
        <v>Rest of Vic.</v>
      </c>
    </row>
    <row r="1193" spans="28:36" x14ac:dyDescent="0.2">
      <c r="AB1193" s="190">
        <v>3371</v>
      </c>
      <c r="AC1193" s="190">
        <v>3371</v>
      </c>
      <c r="AD1193" s="190" t="s">
        <v>244</v>
      </c>
      <c r="AE1193" s="190" t="s">
        <v>206</v>
      </c>
      <c r="AF1193" s="190">
        <v>1</v>
      </c>
      <c r="AG1193" s="190">
        <v>100</v>
      </c>
      <c r="AI1193">
        <f t="shared" si="102"/>
        <v>3371</v>
      </c>
      <c r="AJ1193" t="str">
        <f t="shared" si="103"/>
        <v>Rest of Vic.</v>
      </c>
    </row>
    <row r="1194" spans="28:36" x14ac:dyDescent="0.2">
      <c r="AB1194" s="190">
        <v>3373</v>
      </c>
      <c r="AC1194" s="190">
        <v>3373</v>
      </c>
      <c r="AD1194" s="190" t="s">
        <v>244</v>
      </c>
      <c r="AE1194" s="190" t="s">
        <v>206</v>
      </c>
      <c r="AF1194" s="190">
        <v>1</v>
      </c>
      <c r="AG1194" s="190">
        <v>100</v>
      </c>
      <c r="AI1194">
        <f t="shared" si="102"/>
        <v>3373</v>
      </c>
      <c r="AJ1194" t="str">
        <f t="shared" si="103"/>
        <v>Rest of Vic.</v>
      </c>
    </row>
    <row r="1195" spans="28:36" x14ac:dyDescent="0.2">
      <c r="AB1195" s="190">
        <v>3374</v>
      </c>
      <c r="AC1195" s="190">
        <v>3374</v>
      </c>
      <c r="AD1195" s="190" t="s">
        <v>244</v>
      </c>
      <c r="AE1195" s="190" t="s">
        <v>206</v>
      </c>
      <c r="AF1195" s="190">
        <v>1</v>
      </c>
      <c r="AG1195" s="190">
        <v>100</v>
      </c>
      <c r="AI1195">
        <f t="shared" si="102"/>
        <v>3374</v>
      </c>
      <c r="AJ1195" t="str">
        <f t="shared" si="103"/>
        <v>Rest of Vic.</v>
      </c>
    </row>
    <row r="1196" spans="28:36" x14ac:dyDescent="0.2">
      <c r="AB1196" s="190">
        <v>3375</v>
      </c>
      <c r="AC1196" s="190">
        <v>3375</v>
      </c>
      <c r="AD1196" s="190" t="s">
        <v>244</v>
      </c>
      <c r="AE1196" s="190" t="s">
        <v>206</v>
      </c>
      <c r="AF1196" s="190">
        <v>1</v>
      </c>
      <c r="AG1196" s="190">
        <v>100</v>
      </c>
      <c r="AI1196">
        <f t="shared" si="102"/>
        <v>3375</v>
      </c>
      <c r="AJ1196" t="str">
        <f t="shared" si="103"/>
        <v>Rest of Vic.</v>
      </c>
    </row>
    <row r="1197" spans="28:36" x14ac:dyDescent="0.2">
      <c r="AB1197" s="190">
        <v>3377</v>
      </c>
      <c r="AC1197" s="190">
        <v>3377</v>
      </c>
      <c r="AD1197" s="190" t="s">
        <v>244</v>
      </c>
      <c r="AE1197" s="190" t="s">
        <v>206</v>
      </c>
      <c r="AF1197" s="190">
        <v>1</v>
      </c>
      <c r="AG1197" s="190">
        <v>100</v>
      </c>
      <c r="AI1197">
        <f t="shared" si="102"/>
        <v>3377</v>
      </c>
      <c r="AJ1197" t="str">
        <f t="shared" si="103"/>
        <v>Rest of Vic.</v>
      </c>
    </row>
    <row r="1198" spans="28:36" x14ac:dyDescent="0.2">
      <c r="AB1198" s="190">
        <v>3378</v>
      </c>
      <c r="AC1198" s="190">
        <v>3378</v>
      </c>
      <c r="AD1198" s="190" t="s">
        <v>244</v>
      </c>
      <c r="AE1198" s="190" t="s">
        <v>206</v>
      </c>
      <c r="AF1198" s="190">
        <v>1</v>
      </c>
      <c r="AG1198" s="190">
        <v>100</v>
      </c>
      <c r="AI1198">
        <f t="shared" si="102"/>
        <v>3378</v>
      </c>
      <c r="AJ1198" t="str">
        <f t="shared" si="103"/>
        <v>Rest of Vic.</v>
      </c>
    </row>
    <row r="1199" spans="28:36" x14ac:dyDescent="0.2">
      <c r="AB1199" s="190">
        <v>3379</v>
      </c>
      <c r="AC1199" s="190">
        <v>3379</v>
      </c>
      <c r="AD1199" s="190" t="s">
        <v>244</v>
      </c>
      <c r="AE1199" s="190" t="s">
        <v>206</v>
      </c>
      <c r="AF1199" s="190">
        <v>1</v>
      </c>
      <c r="AG1199" s="190">
        <v>100</v>
      </c>
      <c r="AI1199">
        <f t="shared" si="102"/>
        <v>3379</v>
      </c>
      <c r="AJ1199" t="str">
        <f t="shared" si="103"/>
        <v>Rest of Vic.</v>
      </c>
    </row>
    <row r="1200" spans="28:36" x14ac:dyDescent="0.2">
      <c r="AB1200" s="190">
        <v>3380</v>
      </c>
      <c r="AC1200" s="190">
        <v>3380</v>
      </c>
      <c r="AD1200" s="190" t="s">
        <v>244</v>
      </c>
      <c r="AE1200" s="190" t="s">
        <v>206</v>
      </c>
      <c r="AF1200" s="190">
        <v>1</v>
      </c>
      <c r="AG1200" s="190">
        <v>100</v>
      </c>
      <c r="AI1200">
        <f t="shared" si="102"/>
        <v>3380</v>
      </c>
      <c r="AJ1200" t="str">
        <f t="shared" si="103"/>
        <v>Rest of Vic.</v>
      </c>
    </row>
    <row r="1201" spans="28:36" x14ac:dyDescent="0.2">
      <c r="AB1201" s="190">
        <v>3381</v>
      </c>
      <c r="AC1201" s="190">
        <v>3381</v>
      </c>
      <c r="AD1201" s="190" t="s">
        <v>244</v>
      </c>
      <c r="AE1201" s="190" t="s">
        <v>206</v>
      </c>
      <c r="AF1201" s="190">
        <v>1</v>
      </c>
      <c r="AG1201" s="190">
        <v>100</v>
      </c>
      <c r="AI1201">
        <f t="shared" si="102"/>
        <v>3381</v>
      </c>
      <c r="AJ1201" t="str">
        <f t="shared" si="103"/>
        <v>Rest of Vic.</v>
      </c>
    </row>
    <row r="1202" spans="28:36" x14ac:dyDescent="0.2">
      <c r="AB1202" s="190">
        <v>3384</v>
      </c>
      <c r="AC1202" s="190">
        <v>3384</v>
      </c>
      <c r="AD1202" s="190" t="s">
        <v>244</v>
      </c>
      <c r="AE1202" s="190" t="s">
        <v>206</v>
      </c>
      <c r="AF1202" s="190">
        <v>1</v>
      </c>
      <c r="AG1202" s="190">
        <v>100</v>
      </c>
      <c r="AI1202">
        <f t="shared" si="102"/>
        <v>3384</v>
      </c>
      <c r="AJ1202" t="str">
        <f t="shared" si="103"/>
        <v>Rest of Vic.</v>
      </c>
    </row>
    <row r="1203" spans="28:36" x14ac:dyDescent="0.2">
      <c r="AB1203" s="190">
        <v>3385</v>
      </c>
      <c r="AC1203" s="190">
        <v>3385</v>
      </c>
      <c r="AD1203" s="190" t="s">
        <v>244</v>
      </c>
      <c r="AE1203" s="190" t="s">
        <v>206</v>
      </c>
      <c r="AF1203" s="190">
        <v>1</v>
      </c>
      <c r="AG1203" s="190">
        <v>100</v>
      </c>
      <c r="AI1203">
        <f t="shared" si="102"/>
        <v>3385</v>
      </c>
      <c r="AJ1203" t="str">
        <f t="shared" si="103"/>
        <v>Rest of Vic.</v>
      </c>
    </row>
    <row r="1204" spans="28:36" x14ac:dyDescent="0.2">
      <c r="AB1204" s="190">
        <v>3387</v>
      </c>
      <c r="AC1204" s="190">
        <v>3387</v>
      </c>
      <c r="AD1204" s="190" t="s">
        <v>244</v>
      </c>
      <c r="AE1204" s="190" t="s">
        <v>206</v>
      </c>
      <c r="AF1204" s="190">
        <v>1</v>
      </c>
      <c r="AG1204" s="190">
        <v>100</v>
      </c>
      <c r="AI1204">
        <f t="shared" si="102"/>
        <v>3387</v>
      </c>
      <c r="AJ1204" t="str">
        <f t="shared" si="103"/>
        <v>Rest of Vic.</v>
      </c>
    </row>
    <row r="1205" spans="28:36" x14ac:dyDescent="0.2">
      <c r="AB1205" s="190">
        <v>3388</v>
      </c>
      <c r="AC1205" s="190">
        <v>3388</v>
      </c>
      <c r="AD1205" s="190" t="s">
        <v>244</v>
      </c>
      <c r="AE1205" s="190" t="s">
        <v>206</v>
      </c>
      <c r="AF1205" s="190">
        <v>1</v>
      </c>
      <c r="AG1205" s="190">
        <v>100</v>
      </c>
      <c r="AI1205">
        <f t="shared" si="102"/>
        <v>3388</v>
      </c>
      <c r="AJ1205" t="str">
        <f t="shared" si="103"/>
        <v>Rest of Vic.</v>
      </c>
    </row>
    <row r="1206" spans="28:36" x14ac:dyDescent="0.2">
      <c r="AB1206" s="190">
        <v>3390</v>
      </c>
      <c r="AC1206" s="190">
        <v>3390</v>
      </c>
      <c r="AD1206" s="190" t="s">
        <v>244</v>
      </c>
      <c r="AE1206" s="190" t="s">
        <v>206</v>
      </c>
      <c r="AF1206" s="190">
        <v>1</v>
      </c>
      <c r="AG1206" s="190">
        <v>100</v>
      </c>
      <c r="AI1206">
        <f t="shared" si="102"/>
        <v>3390</v>
      </c>
      <c r="AJ1206" t="str">
        <f t="shared" si="103"/>
        <v>Rest of Vic.</v>
      </c>
    </row>
    <row r="1207" spans="28:36" x14ac:dyDescent="0.2">
      <c r="AB1207" s="190">
        <v>3391</v>
      </c>
      <c r="AC1207" s="190">
        <v>3391</v>
      </c>
      <c r="AD1207" s="190" t="s">
        <v>244</v>
      </c>
      <c r="AE1207" s="190" t="s">
        <v>206</v>
      </c>
      <c r="AF1207" s="190">
        <v>1</v>
      </c>
      <c r="AG1207" s="190">
        <v>100</v>
      </c>
      <c r="AI1207">
        <f t="shared" si="102"/>
        <v>3391</v>
      </c>
      <c r="AJ1207" t="str">
        <f t="shared" si="103"/>
        <v>Rest of Vic.</v>
      </c>
    </row>
    <row r="1208" spans="28:36" x14ac:dyDescent="0.2">
      <c r="AB1208" s="190">
        <v>3392</v>
      </c>
      <c r="AC1208" s="190">
        <v>3392</v>
      </c>
      <c r="AD1208" s="190" t="s">
        <v>244</v>
      </c>
      <c r="AE1208" s="190" t="s">
        <v>206</v>
      </c>
      <c r="AF1208" s="190">
        <v>1</v>
      </c>
      <c r="AG1208" s="190">
        <v>100</v>
      </c>
      <c r="AI1208">
        <f t="shared" si="102"/>
        <v>3392</v>
      </c>
      <c r="AJ1208" t="str">
        <f t="shared" si="103"/>
        <v>Rest of Vic.</v>
      </c>
    </row>
    <row r="1209" spans="28:36" x14ac:dyDescent="0.2">
      <c r="AB1209" s="190">
        <v>3393</v>
      </c>
      <c r="AC1209" s="190">
        <v>3393</v>
      </c>
      <c r="AD1209" s="190" t="s">
        <v>244</v>
      </c>
      <c r="AE1209" s="190" t="s">
        <v>206</v>
      </c>
      <c r="AF1209" s="190">
        <v>1</v>
      </c>
      <c r="AG1209" s="190">
        <v>100</v>
      </c>
      <c r="AI1209">
        <f t="shared" si="102"/>
        <v>3393</v>
      </c>
      <c r="AJ1209" t="str">
        <f t="shared" si="103"/>
        <v>Rest of Vic.</v>
      </c>
    </row>
    <row r="1210" spans="28:36" x14ac:dyDescent="0.2">
      <c r="AB1210" s="190">
        <v>3395</v>
      </c>
      <c r="AC1210" s="190">
        <v>3395</v>
      </c>
      <c r="AD1210" s="190" t="s">
        <v>244</v>
      </c>
      <c r="AE1210" s="190" t="s">
        <v>206</v>
      </c>
      <c r="AF1210" s="190">
        <v>1</v>
      </c>
      <c r="AG1210" s="190">
        <v>100</v>
      </c>
      <c r="AI1210">
        <f t="shared" si="102"/>
        <v>3395</v>
      </c>
      <c r="AJ1210" t="str">
        <f t="shared" si="103"/>
        <v>Rest of Vic.</v>
      </c>
    </row>
    <row r="1211" spans="28:36" x14ac:dyDescent="0.2">
      <c r="AB1211" s="190">
        <v>3396</v>
      </c>
      <c r="AC1211" s="190">
        <v>3396</v>
      </c>
      <c r="AD1211" s="190" t="s">
        <v>244</v>
      </c>
      <c r="AE1211" s="190" t="s">
        <v>206</v>
      </c>
      <c r="AF1211" s="190">
        <v>1</v>
      </c>
      <c r="AG1211" s="190">
        <v>100</v>
      </c>
      <c r="AI1211">
        <f t="shared" si="102"/>
        <v>3396</v>
      </c>
      <c r="AJ1211" t="str">
        <f t="shared" si="103"/>
        <v>Rest of Vic.</v>
      </c>
    </row>
    <row r="1212" spans="28:36" x14ac:dyDescent="0.2">
      <c r="AB1212" s="190">
        <v>3400</v>
      </c>
      <c r="AC1212" s="190">
        <v>3400</v>
      </c>
      <c r="AD1212" s="190" t="s">
        <v>244</v>
      </c>
      <c r="AE1212" s="190" t="s">
        <v>206</v>
      </c>
      <c r="AF1212" s="190">
        <v>1</v>
      </c>
      <c r="AG1212" s="190">
        <v>100</v>
      </c>
      <c r="AI1212">
        <f t="shared" si="102"/>
        <v>3400</v>
      </c>
      <c r="AJ1212" t="str">
        <f t="shared" si="103"/>
        <v>Rest of Vic.</v>
      </c>
    </row>
    <row r="1213" spans="28:36" x14ac:dyDescent="0.2">
      <c r="AB1213" s="190">
        <v>3401</v>
      </c>
      <c r="AC1213" s="190">
        <v>3401</v>
      </c>
      <c r="AD1213" s="190" t="s">
        <v>244</v>
      </c>
      <c r="AE1213" s="190" t="s">
        <v>206</v>
      </c>
      <c r="AF1213" s="190">
        <v>1</v>
      </c>
      <c r="AG1213" s="190">
        <v>100</v>
      </c>
      <c r="AI1213">
        <f t="shared" si="102"/>
        <v>3401</v>
      </c>
      <c r="AJ1213" t="str">
        <f t="shared" si="103"/>
        <v>Rest of Vic.</v>
      </c>
    </row>
    <row r="1214" spans="28:36" x14ac:dyDescent="0.2">
      <c r="AB1214" s="190">
        <v>3407</v>
      </c>
      <c r="AC1214" s="190">
        <v>3407</v>
      </c>
      <c r="AD1214" s="190" t="s">
        <v>244</v>
      </c>
      <c r="AE1214" s="190" t="s">
        <v>206</v>
      </c>
      <c r="AF1214" s="190">
        <v>1</v>
      </c>
      <c r="AG1214" s="190">
        <v>100</v>
      </c>
      <c r="AI1214">
        <f t="shared" si="102"/>
        <v>3407</v>
      </c>
      <c r="AJ1214" t="str">
        <f t="shared" si="103"/>
        <v>Rest of Vic.</v>
      </c>
    </row>
    <row r="1215" spans="28:36" x14ac:dyDescent="0.2">
      <c r="AB1215" s="190">
        <v>3409</v>
      </c>
      <c r="AC1215" s="190">
        <v>3409</v>
      </c>
      <c r="AD1215" s="190" t="s">
        <v>244</v>
      </c>
      <c r="AE1215" s="190" t="s">
        <v>206</v>
      </c>
      <c r="AF1215" s="190">
        <v>1</v>
      </c>
      <c r="AG1215" s="190">
        <v>100</v>
      </c>
      <c r="AI1215">
        <f t="shared" ref="AI1215:AI1278" si="104">AB1215*1</f>
        <v>3409</v>
      </c>
      <c r="AJ1215" t="str">
        <f t="shared" ref="AJ1215:AJ1278" si="105">AE1215</f>
        <v>Rest of Vic.</v>
      </c>
    </row>
    <row r="1216" spans="28:36" x14ac:dyDescent="0.2">
      <c r="AB1216" s="190">
        <v>3412</v>
      </c>
      <c r="AC1216" s="190">
        <v>3412</v>
      </c>
      <c r="AD1216" s="190" t="s">
        <v>244</v>
      </c>
      <c r="AE1216" s="190" t="s">
        <v>206</v>
      </c>
      <c r="AF1216" s="190">
        <v>1</v>
      </c>
      <c r="AG1216" s="190">
        <v>100</v>
      </c>
      <c r="AI1216">
        <f t="shared" si="104"/>
        <v>3412</v>
      </c>
      <c r="AJ1216" t="str">
        <f t="shared" si="105"/>
        <v>Rest of Vic.</v>
      </c>
    </row>
    <row r="1217" spans="28:36" x14ac:dyDescent="0.2">
      <c r="AB1217" s="190">
        <v>3413</v>
      </c>
      <c r="AC1217" s="190">
        <v>3413</v>
      </c>
      <c r="AD1217" s="190" t="s">
        <v>244</v>
      </c>
      <c r="AE1217" s="190" t="s">
        <v>206</v>
      </c>
      <c r="AF1217" s="190">
        <v>1</v>
      </c>
      <c r="AG1217" s="190">
        <v>100</v>
      </c>
      <c r="AI1217">
        <f t="shared" si="104"/>
        <v>3413</v>
      </c>
      <c r="AJ1217" t="str">
        <f t="shared" si="105"/>
        <v>Rest of Vic.</v>
      </c>
    </row>
    <row r="1218" spans="28:36" x14ac:dyDescent="0.2">
      <c r="AB1218" s="190">
        <v>3414</v>
      </c>
      <c r="AC1218" s="190">
        <v>3414</v>
      </c>
      <c r="AD1218" s="190" t="s">
        <v>244</v>
      </c>
      <c r="AE1218" s="190" t="s">
        <v>206</v>
      </c>
      <c r="AF1218" s="190">
        <v>1</v>
      </c>
      <c r="AG1218" s="190">
        <v>100</v>
      </c>
      <c r="AI1218">
        <f t="shared" si="104"/>
        <v>3414</v>
      </c>
      <c r="AJ1218" t="str">
        <f t="shared" si="105"/>
        <v>Rest of Vic.</v>
      </c>
    </row>
    <row r="1219" spans="28:36" x14ac:dyDescent="0.2">
      <c r="AB1219" s="190">
        <v>3415</v>
      </c>
      <c r="AC1219" s="190">
        <v>3415</v>
      </c>
      <c r="AD1219" s="190" t="s">
        <v>244</v>
      </c>
      <c r="AE1219" s="190" t="s">
        <v>206</v>
      </c>
      <c r="AF1219" s="190">
        <v>1</v>
      </c>
      <c r="AG1219" s="190">
        <v>100</v>
      </c>
      <c r="AI1219">
        <f t="shared" si="104"/>
        <v>3415</v>
      </c>
      <c r="AJ1219" t="str">
        <f t="shared" si="105"/>
        <v>Rest of Vic.</v>
      </c>
    </row>
    <row r="1220" spans="28:36" x14ac:dyDescent="0.2">
      <c r="AB1220" s="190">
        <v>3418</v>
      </c>
      <c r="AC1220" s="190">
        <v>3418</v>
      </c>
      <c r="AD1220" s="190" t="s">
        <v>244</v>
      </c>
      <c r="AE1220" s="190" t="s">
        <v>206</v>
      </c>
      <c r="AF1220" s="190">
        <v>1</v>
      </c>
      <c r="AG1220" s="190">
        <v>100</v>
      </c>
      <c r="AI1220">
        <f t="shared" si="104"/>
        <v>3418</v>
      </c>
      <c r="AJ1220" t="str">
        <f t="shared" si="105"/>
        <v>Rest of Vic.</v>
      </c>
    </row>
    <row r="1221" spans="28:36" x14ac:dyDescent="0.2">
      <c r="AB1221" s="190">
        <v>3419</v>
      </c>
      <c r="AC1221" s="190">
        <v>3419</v>
      </c>
      <c r="AD1221" s="190" t="s">
        <v>244</v>
      </c>
      <c r="AE1221" s="190" t="s">
        <v>206</v>
      </c>
      <c r="AF1221" s="190">
        <v>1</v>
      </c>
      <c r="AG1221" s="190">
        <v>100</v>
      </c>
      <c r="AI1221">
        <f t="shared" si="104"/>
        <v>3419</v>
      </c>
      <c r="AJ1221" t="str">
        <f t="shared" si="105"/>
        <v>Rest of Vic.</v>
      </c>
    </row>
    <row r="1222" spans="28:36" x14ac:dyDescent="0.2">
      <c r="AB1222" s="190">
        <v>3420</v>
      </c>
      <c r="AC1222" s="190">
        <v>3420</v>
      </c>
      <c r="AD1222" s="190" t="s">
        <v>244</v>
      </c>
      <c r="AE1222" s="190" t="s">
        <v>206</v>
      </c>
      <c r="AF1222" s="190">
        <v>1</v>
      </c>
      <c r="AG1222" s="190">
        <v>100</v>
      </c>
      <c r="AI1222">
        <f t="shared" si="104"/>
        <v>3420</v>
      </c>
      <c r="AJ1222" t="str">
        <f t="shared" si="105"/>
        <v>Rest of Vic.</v>
      </c>
    </row>
    <row r="1223" spans="28:36" x14ac:dyDescent="0.2">
      <c r="AB1223" s="190">
        <v>3423</v>
      </c>
      <c r="AC1223" s="190">
        <v>3423</v>
      </c>
      <c r="AD1223" s="190" t="s">
        <v>244</v>
      </c>
      <c r="AE1223" s="190" t="s">
        <v>206</v>
      </c>
      <c r="AF1223" s="190">
        <v>1</v>
      </c>
      <c r="AG1223" s="190">
        <v>100</v>
      </c>
      <c r="AI1223">
        <f t="shared" si="104"/>
        <v>3423</v>
      </c>
      <c r="AJ1223" t="str">
        <f t="shared" si="105"/>
        <v>Rest of Vic.</v>
      </c>
    </row>
    <row r="1224" spans="28:36" x14ac:dyDescent="0.2">
      <c r="AB1224" s="190">
        <v>3424</v>
      </c>
      <c r="AC1224" s="190">
        <v>3424</v>
      </c>
      <c r="AD1224" s="190" t="s">
        <v>244</v>
      </c>
      <c r="AE1224" s="190" t="s">
        <v>206</v>
      </c>
      <c r="AF1224" s="190">
        <v>1</v>
      </c>
      <c r="AG1224" s="190">
        <v>100</v>
      </c>
      <c r="AI1224">
        <f t="shared" si="104"/>
        <v>3424</v>
      </c>
      <c r="AJ1224" t="str">
        <f t="shared" si="105"/>
        <v>Rest of Vic.</v>
      </c>
    </row>
    <row r="1225" spans="28:36" x14ac:dyDescent="0.2">
      <c r="AB1225" s="190">
        <v>3427</v>
      </c>
      <c r="AC1225" s="190">
        <v>3427</v>
      </c>
      <c r="AD1225" s="190" t="s">
        <v>245</v>
      </c>
      <c r="AE1225" s="190" t="s">
        <v>208</v>
      </c>
      <c r="AF1225" s="190">
        <v>1</v>
      </c>
      <c r="AG1225" s="190">
        <v>100</v>
      </c>
      <c r="AI1225">
        <f t="shared" si="104"/>
        <v>3427</v>
      </c>
      <c r="AJ1225" t="str">
        <f t="shared" si="105"/>
        <v>Greater Melbourne</v>
      </c>
    </row>
    <row r="1226" spans="28:36" x14ac:dyDescent="0.2">
      <c r="AB1226" s="190">
        <v>3428</v>
      </c>
      <c r="AC1226" s="190">
        <v>3428</v>
      </c>
      <c r="AD1226" s="190" t="s">
        <v>245</v>
      </c>
      <c r="AE1226" s="190" t="s">
        <v>208</v>
      </c>
      <c r="AF1226" s="190">
        <v>1</v>
      </c>
      <c r="AG1226" s="190">
        <v>100</v>
      </c>
      <c r="AI1226">
        <f t="shared" si="104"/>
        <v>3428</v>
      </c>
      <c r="AJ1226" t="str">
        <f t="shared" si="105"/>
        <v>Greater Melbourne</v>
      </c>
    </row>
    <row r="1227" spans="28:36" x14ac:dyDescent="0.2">
      <c r="AB1227" s="190">
        <v>3429</v>
      </c>
      <c r="AC1227" s="190">
        <v>3429</v>
      </c>
      <c r="AD1227" s="190" t="s">
        <v>245</v>
      </c>
      <c r="AE1227" s="190" t="s">
        <v>208</v>
      </c>
      <c r="AF1227" s="190">
        <v>1</v>
      </c>
      <c r="AG1227" s="190">
        <v>100</v>
      </c>
      <c r="AI1227">
        <f t="shared" si="104"/>
        <v>3429</v>
      </c>
      <c r="AJ1227" t="str">
        <f t="shared" si="105"/>
        <v>Greater Melbourne</v>
      </c>
    </row>
    <row r="1228" spans="28:36" x14ac:dyDescent="0.2">
      <c r="AB1228" s="190">
        <v>3430</v>
      </c>
      <c r="AC1228" s="190">
        <v>3430</v>
      </c>
      <c r="AD1228" s="190" t="s">
        <v>245</v>
      </c>
      <c r="AE1228" s="190" t="s">
        <v>208</v>
      </c>
      <c r="AF1228" s="190">
        <v>1</v>
      </c>
      <c r="AG1228" s="190">
        <v>100</v>
      </c>
      <c r="AI1228">
        <f t="shared" si="104"/>
        <v>3430</v>
      </c>
      <c r="AJ1228" t="str">
        <f t="shared" si="105"/>
        <v>Greater Melbourne</v>
      </c>
    </row>
    <row r="1229" spans="28:36" x14ac:dyDescent="0.2">
      <c r="AB1229" s="190">
        <v>3431</v>
      </c>
      <c r="AC1229" s="190">
        <v>3431</v>
      </c>
      <c r="AD1229" s="190" t="s">
        <v>245</v>
      </c>
      <c r="AE1229" s="190" t="s">
        <v>208</v>
      </c>
      <c r="AF1229" s="190">
        <v>1</v>
      </c>
      <c r="AG1229" s="190">
        <v>100</v>
      </c>
      <c r="AI1229">
        <f t="shared" si="104"/>
        <v>3431</v>
      </c>
      <c r="AJ1229" t="str">
        <f t="shared" si="105"/>
        <v>Greater Melbourne</v>
      </c>
    </row>
    <row r="1230" spans="28:36" x14ac:dyDescent="0.2">
      <c r="AB1230" s="190">
        <v>3432</v>
      </c>
      <c r="AC1230" s="190">
        <v>3432</v>
      </c>
      <c r="AD1230" s="190" t="s">
        <v>245</v>
      </c>
      <c r="AE1230" s="190" t="s">
        <v>208</v>
      </c>
      <c r="AF1230" s="190">
        <v>1</v>
      </c>
      <c r="AG1230" s="190">
        <v>100</v>
      </c>
      <c r="AI1230">
        <f t="shared" si="104"/>
        <v>3432</v>
      </c>
      <c r="AJ1230" t="str">
        <f t="shared" si="105"/>
        <v>Greater Melbourne</v>
      </c>
    </row>
    <row r="1231" spans="28:36" x14ac:dyDescent="0.2">
      <c r="AB1231" s="190">
        <v>3433</v>
      </c>
      <c r="AC1231" s="190">
        <v>3433</v>
      </c>
      <c r="AD1231" s="190" t="s">
        <v>245</v>
      </c>
      <c r="AE1231" s="190" t="s">
        <v>208</v>
      </c>
      <c r="AF1231" s="190">
        <v>1</v>
      </c>
      <c r="AG1231" s="190">
        <v>100</v>
      </c>
      <c r="AI1231">
        <f t="shared" si="104"/>
        <v>3433</v>
      </c>
      <c r="AJ1231" t="str">
        <f t="shared" si="105"/>
        <v>Greater Melbourne</v>
      </c>
    </row>
    <row r="1232" spans="28:36" x14ac:dyDescent="0.2">
      <c r="AB1232" s="190">
        <v>3434</v>
      </c>
      <c r="AC1232" s="190">
        <v>3434</v>
      </c>
      <c r="AD1232" s="190" t="s">
        <v>245</v>
      </c>
      <c r="AE1232" s="190" t="s">
        <v>208</v>
      </c>
      <c r="AF1232" s="190">
        <v>1</v>
      </c>
      <c r="AG1232" s="190">
        <v>100</v>
      </c>
      <c r="AI1232">
        <f t="shared" si="104"/>
        <v>3434</v>
      </c>
      <c r="AJ1232" t="str">
        <f t="shared" si="105"/>
        <v>Greater Melbourne</v>
      </c>
    </row>
    <row r="1233" spans="28:36" x14ac:dyDescent="0.2">
      <c r="AB1233" s="190">
        <v>3435</v>
      </c>
      <c r="AC1233" s="190">
        <v>3435</v>
      </c>
      <c r="AD1233" s="190" t="s">
        <v>245</v>
      </c>
      <c r="AE1233" s="190" t="s">
        <v>208</v>
      </c>
      <c r="AF1233" s="190">
        <v>0.97695100000000001</v>
      </c>
      <c r="AG1233" s="190">
        <v>97.695099999999996</v>
      </c>
      <c r="AI1233">
        <f t="shared" si="104"/>
        <v>3435</v>
      </c>
      <c r="AJ1233" t="str">
        <f t="shared" si="105"/>
        <v>Greater Melbourne</v>
      </c>
    </row>
    <row r="1234" spans="28:36" x14ac:dyDescent="0.2">
      <c r="AB1234" s="190">
        <v>3435</v>
      </c>
      <c r="AC1234" s="190">
        <v>3435</v>
      </c>
      <c r="AD1234" s="190" t="s">
        <v>244</v>
      </c>
      <c r="AE1234" s="190" t="s">
        <v>206</v>
      </c>
      <c r="AF1234" s="190">
        <v>2.3049500000000001E-2</v>
      </c>
      <c r="AG1234" s="190">
        <v>2.3049499999999998</v>
      </c>
      <c r="AI1234">
        <f t="shared" si="104"/>
        <v>3435</v>
      </c>
      <c r="AJ1234" t="str">
        <f t="shared" si="105"/>
        <v>Rest of Vic.</v>
      </c>
    </row>
    <row r="1235" spans="28:36" x14ac:dyDescent="0.2">
      <c r="AB1235" s="190">
        <v>3437</v>
      </c>
      <c r="AC1235" s="190">
        <v>3437</v>
      </c>
      <c r="AD1235" s="190" t="s">
        <v>245</v>
      </c>
      <c r="AE1235" s="190" t="s">
        <v>208</v>
      </c>
      <c r="AF1235" s="190">
        <v>0.99976500000000001</v>
      </c>
      <c r="AG1235" s="190">
        <v>99.976500000000001</v>
      </c>
      <c r="AI1235">
        <f t="shared" si="104"/>
        <v>3437</v>
      </c>
      <c r="AJ1235" t="str">
        <f t="shared" si="105"/>
        <v>Greater Melbourne</v>
      </c>
    </row>
    <row r="1236" spans="28:36" x14ac:dyDescent="0.2">
      <c r="AB1236" s="190">
        <v>3437</v>
      </c>
      <c r="AC1236" s="190">
        <v>3437</v>
      </c>
      <c r="AD1236" s="190" t="s">
        <v>244</v>
      </c>
      <c r="AE1236" s="190" t="s">
        <v>206</v>
      </c>
      <c r="AF1236" s="190">
        <v>2.3499999999999999E-4</v>
      </c>
      <c r="AG1236" s="190">
        <v>2.3496099999999999E-2</v>
      </c>
      <c r="AI1236">
        <f t="shared" si="104"/>
        <v>3437</v>
      </c>
      <c r="AJ1236" t="str">
        <f t="shared" si="105"/>
        <v>Rest of Vic.</v>
      </c>
    </row>
    <row r="1237" spans="28:36" x14ac:dyDescent="0.2">
      <c r="AB1237" s="190">
        <v>3438</v>
      </c>
      <c r="AC1237" s="190">
        <v>3438</v>
      </c>
      <c r="AD1237" s="190" t="s">
        <v>245</v>
      </c>
      <c r="AE1237" s="190" t="s">
        <v>208</v>
      </c>
      <c r="AF1237" s="190">
        <v>1</v>
      </c>
      <c r="AG1237" s="190">
        <v>100</v>
      </c>
      <c r="AI1237">
        <f t="shared" si="104"/>
        <v>3438</v>
      </c>
      <c r="AJ1237" t="str">
        <f t="shared" si="105"/>
        <v>Greater Melbourne</v>
      </c>
    </row>
    <row r="1238" spans="28:36" x14ac:dyDescent="0.2">
      <c r="AB1238" s="190">
        <v>3440</v>
      </c>
      <c r="AC1238" s="190">
        <v>3440</v>
      </c>
      <c r="AD1238" s="190" t="s">
        <v>245</v>
      </c>
      <c r="AE1238" s="190" t="s">
        <v>208</v>
      </c>
      <c r="AF1238" s="190">
        <v>0.99888699999999997</v>
      </c>
      <c r="AG1238" s="190">
        <v>99.8887</v>
      </c>
      <c r="AI1238">
        <f t="shared" si="104"/>
        <v>3440</v>
      </c>
      <c r="AJ1238" t="str">
        <f t="shared" si="105"/>
        <v>Greater Melbourne</v>
      </c>
    </row>
    <row r="1239" spans="28:36" x14ac:dyDescent="0.2">
      <c r="AB1239" s="190">
        <v>3440</v>
      </c>
      <c r="AC1239" s="190">
        <v>3440</v>
      </c>
      <c r="AD1239" s="190" t="s">
        <v>244</v>
      </c>
      <c r="AE1239" s="190" t="s">
        <v>206</v>
      </c>
      <c r="AF1239" s="190">
        <v>1.1127000000000001E-3</v>
      </c>
      <c r="AG1239" s="190">
        <v>0.111267</v>
      </c>
      <c r="AI1239">
        <f t="shared" si="104"/>
        <v>3440</v>
      </c>
      <c r="AJ1239" t="str">
        <f t="shared" si="105"/>
        <v>Rest of Vic.</v>
      </c>
    </row>
    <row r="1240" spans="28:36" x14ac:dyDescent="0.2">
      <c r="AB1240" s="190">
        <v>3441</v>
      </c>
      <c r="AC1240" s="190">
        <v>3441</v>
      </c>
      <c r="AD1240" s="190" t="s">
        <v>245</v>
      </c>
      <c r="AE1240" s="190" t="s">
        <v>208</v>
      </c>
      <c r="AF1240" s="190">
        <v>1</v>
      </c>
      <c r="AG1240" s="190">
        <v>100</v>
      </c>
      <c r="AI1240">
        <f t="shared" si="104"/>
        <v>3441</v>
      </c>
      <c r="AJ1240" t="str">
        <f t="shared" si="105"/>
        <v>Greater Melbourne</v>
      </c>
    </row>
    <row r="1241" spans="28:36" x14ac:dyDescent="0.2">
      <c r="AB1241" s="190">
        <v>3442</v>
      </c>
      <c r="AC1241" s="190">
        <v>3442</v>
      </c>
      <c r="AD1241" s="190" t="s">
        <v>245</v>
      </c>
      <c r="AE1241" s="190" t="s">
        <v>208</v>
      </c>
      <c r="AF1241" s="190">
        <v>3.9106299999999997E-2</v>
      </c>
      <c r="AG1241" s="190">
        <v>3.9106299999999998</v>
      </c>
      <c r="AI1241">
        <f t="shared" si="104"/>
        <v>3442</v>
      </c>
      <c r="AJ1241" t="str">
        <f t="shared" si="105"/>
        <v>Greater Melbourne</v>
      </c>
    </row>
    <row r="1242" spans="28:36" x14ac:dyDescent="0.2">
      <c r="AB1242" s="190">
        <v>3442</v>
      </c>
      <c r="AC1242" s="190">
        <v>3442</v>
      </c>
      <c r="AD1242" s="190" t="s">
        <v>244</v>
      </c>
      <c r="AE1242" s="190" t="s">
        <v>206</v>
      </c>
      <c r="AF1242" s="190">
        <v>0.96089400000000003</v>
      </c>
      <c r="AG1242" s="190">
        <v>96.089399999999998</v>
      </c>
      <c r="AI1242">
        <f t="shared" si="104"/>
        <v>3442</v>
      </c>
      <c r="AJ1242" t="str">
        <f t="shared" si="105"/>
        <v>Rest of Vic.</v>
      </c>
    </row>
    <row r="1243" spans="28:36" x14ac:dyDescent="0.2">
      <c r="AB1243" s="190">
        <v>3444</v>
      </c>
      <c r="AC1243" s="190">
        <v>3444</v>
      </c>
      <c r="AD1243" s="190" t="s">
        <v>244</v>
      </c>
      <c r="AE1243" s="190" t="s">
        <v>206</v>
      </c>
      <c r="AF1243" s="190">
        <v>1</v>
      </c>
      <c r="AG1243" s="190">
        <v>100</v>
      </c>
      <c r="AI1243">
        <f t="shared" si="104"/>
        <v>3444</v>
      </c>
      <c r="AJ1243" t="str">
        <f t="shared" si="105"/>
        <v>Rest of Vic.</v>
      </c>
    </row>
    <row r="1244" spans="28:36" x14ac:dyDescent="0.2">
      <c r="AB1244" s="190">
        <v>3446</v>
      </c>
      <c r="AC1244" s="190">
        <v>3446</v>
      </c>
      <c r="AD1244" s="190" t="s">
        <v>244</v>
      </c>
      <c r="AE1244" s="190" t="s">
        <v>206</v>
      </c>
      <c r="AF1244" s="190">
        <v>1</v>
      </c>
      <c r="AG1244" s="190">
        <v>100</v>
      </c>
      <c r="AI1244">
        <f t="shared" si="104"/>
        <v>3446</v>
      </c>
      <c r="AJ1244" t="str">
        <f t="shared" si="105"/>
        <v>Rest of Vic.</v>
      </c>
    </row>
    <row r="1245" spans="28:36" x14ac:dyDescent="0.2">
      <c r="AB1245" s="190">
        <v>3447</v>
      </c>
      <c r="AC1245" s="190">
        <v>3447</v>
      </c>
      <c r="AD1245" s="190" t="s">
        <v>244</v>
      </c>
      <c r="AE1245" s="190" t="s">
        <v>206</v>
      </c>
      <c r="AF1245" s="190">
        <v>1</v>
      </c>
      <c r="AG1245" s="190">
        <v>100</v>
      </c>
      <c r="AI1245">
        <f t="shared" si="104"/>
        <v>3447</v>
      </c>
      <c r="AJ1245" t="str">
        <f t="shared" si="105"/>
        <v>Rest of Vic.</v>
      </c>
    </row>
    <row r="1246" spans="28:36" x14ac:dyDescent="0.2">
      <c r="AB1246" s="190">
        <v>3448</v>
      </c>
      <c r="AC1246" s="190">
        <v>3448</v>
      </c>
      <c r="AD1246" s="190" t="s">
        <v>244</v>
      </c>
      <c r="AE1246" s="190" t="s">
        <v>206</v>
      </c>
      <c r="AF1246" s="190">
        <v>1</v>
      </c>
      <c r="AG1246" s="190">
        <v>100</v>
      </c>
      <c r="AI1246">
        <f t="shared" si="104"/>
        <v>3448</v>
      </c>
      <c r="AJ1246" t="str">
        <f t="shared" si="105"/>
        <v>Rest of Vic.</v>
      </c>
    </row>
    <row r="1247" spans="28:36" x14ac:dyDescent="0.2">
      <c r="AB1247" s="190">
        <v>3450</v>
      </c>
      <c r="AC1247" s="190">
        <v>3450</v>
      </c>
      <c r="AD1247" s="190" t="s">
        <v>244</v>
      </c>
      <c r="AE1247" s="190" t="s">
        <v>206</v>
      </c>
      <c r="AF1247" s="190">
        <v>1</v>
      </c>
      <c r="AG1247" s="190">
        <v>100</v>
      </c>
      <c r="AI1247">
        <f t="shared" si="104"/>
        <v>3450</v>
      </c>
      <c r="AJ1247" t="str">
        <f t="shared" si="105"/>
        <v>Rest of Vic.</v>
      </c>
    </row>
    <row r="1248" spans="28:36" x14ac:dyDescent="0.2">
      <c r="AB1248" s="190">
        <v>3451</v>
      </c>
      <c r="AC1248" s="190">
        <v>3451</v>
      </c>
      <c r="AD1248" s="190" t="s">
        <v>244</v>
      </c>
      <c r="AE1248" s="190" t="s">
        <v>206</v>
      </c>
      <c r="AF1248" s="190">
        <v>1</v>
      </c>
      <c r="AG1248" s="190">
        <v>100</v>
      </c>
      <c r="AI1248">
        <f t="shared" si="104"/>
        <v>3451</v>
      </c>
      <c r="AJ1248" t="str">
        <f t="shared" si="105"/>
        <v>Rest of Vic.</v>
      </c>
    </row>
    <row r="1249" spans="28:36" x14ac:dyDescent="0.2">
      <c r="AB1249" s="190">
        <v>3453</v>
      </c>
      <c r="AC1249" s="190">
        <v>3453</v>
      </c>
      <c r="AD1249" s="190" t="s">
        <v>244</v>
      </c>
      <c r="AE1249" s="190" t="s">
        <v>206</v>
      </c>
      <c r="AF1249" s="190">
        <v>1</v>
      </c>
      <c r="AG1249" s="190">
        <v>100</v>
      </c>
      <c r="AI1249">
        <f t="shared" si="104"/>
        <v>3453</v>
      </c>
      <c r="AJ1249" t="str">
        <f t="shared" si="105"/>
        <v>Rest of Vic.</v>
      </c>
    </row>
    <row r="1250" spans="28:36" x14ac:dyDescent="0.2">
      <c r="AB1250" s="190">
        <v>3458</v>
      </c>
      <c r="AC1250" s="190">
        <v>3458</v>
      </c>
      <c r="AD1250" s="190" t="s">
        <v>244</v>
      </c>
      <c r="AE1250" s="190" t="s">
        <v>206</v>
      </c>
      <c r="AF1250" s="190">
        <v>1</v>
      </c>
      <c r="AG1250" s="190">
        <v>100</v>
      </c>
      <c r="AI1250">
        <f t="shared" si="104"/>
        <v>3458</v>
      </c>
      <c r="AJ1250" t="str">
        <f t="shared" si="105"/>
        <v>Rest of Vic.</v>
      </c>
    </row>
    <row r="1251" spans="28:36" x14ac:dyDescent="0.2">
      <c r="AB1251" s="190">
        <v>3460</v>
      </c>
      <c r="AC1251" s="190">
        <v>3460</v>
      </c>
      <c r="AD1251" s="190" t="s">
        <v>244</v>
      </c>
      <c r="AE1251" s="190" t="s">
        <v>206</v>
      </c>
      <c r="AF1251" s="190">
        <v>1</v>
      </c>
      <c r="AG1251" s="190">
        <v>100</v>
      </c>
      <c r="AI1251">
        <f t="shared" si="104"/>
        <v>3460</v>
      </c>
      <c r="AJ1251" t="str">
        <f t="shared" si="105"/>
        <v>Rest of Vic.</v>
      </c>
    </row>
    <row r="1252" spans="28:36" x14ac:dyDescent="0.2">
      <c r="AB1252" s="190">
        <v>3461</v>
      </c>
      <c r="AC1252" s="190">
        <v>3461</v>
      </c>
      <c r="AD1252" s="190" t="s">
        <v>244</v>
      </c>
      <c r="AE1252" s="190" t="s">
        <v>206</v>
      </c>
      <c r="AF1252" s="190">
        <v>1</v>
      </c>
      <c r="AG1252" s="190">
        <v>100</v>
      </c>
      <c r="AI1252">
        <f t="shared" si="104"/>
        <v>3461</v>
      </c>
      <c r="AJ1252" t="str">
        <f t="shared" si="105"/>
        <v>Rest of Vic.</v>
      </c>
    </row>
    <row r="1253" spans="28:36" x14ac:dyDescent="0.2">
      <c r="AB1253" s="190">
        <v>3462</v>
      </c>
      <c r="AC1253" s="190">
        <v>3462</v>
      </c>
      <c r="AD1253" s="190" t="s">
        <v>244</v>
      </c>
      <c r="AE1253" s="190" t="s">
        <v>206</v>
      </c>
      <c r="AF1253" s="190">
        <v>1</v>
      </c>
      <c r="AG1253" s="190">
        <v>100</v>
      </c>
      <c r="AI1253">
        <f t="shared" si="104"/>
        <v>3462</v>
      </c>
      <c r="AJ1253" t="str">
        <f t="shared" si="105"/>
        <v>Rest of Vic.</v>
      </c>
    </row>
    <row r="1254" spans="28:36" x14ac:dyDescent="0.2">
      <c r="AB1254" s="190">
        <v>3463</v>
      </c>
      <c r="AC1254" s="190">
        <v>3463</v>
      </c>
      <c r="AD1254" s="190" t="s">
        <v>244</v>
      </c>
      <c r="AE1254" s="190" t="s">
        <v>206</v>
      </c>
      <c r="AF1254" s="190">
        <v>1</v>
      </c>
      <c r="AG1254" s="190">
        <v>100</v>
      </c>
      <c r="AI1254">
        <f t="shared" si="104"/>
        <v>3463</v>
      </c>
      <c r="AJ1254" t="str">
        <f t="shared" si="105"/>
        <v>Rest of Vic.</v>
      </c>
    </row>
    <row r="1255" spans="28:36" x14ac:dyDescent="0.2">
      <c r="AB1255" s="190">
        <v>3464</v>
      </c>
      <c r="AC1255" s="190">
        <v>3464</v>
      </c>
      <c r="AD1255" s="190" t="s">
        <v>244</v>
      </c>
      <c r="AE1255" s="190" t="s">
        <v>206</v>
      </c>
      <c r="AF1255" s="190">
        <v>1</v>
      </c>
      <c r="AG1255" s="190">
        <v>100</v>
      </c>
      <c r="AI1255">
        <f t="shared" si="104"/>
        <v>3464</v>
      </c>
      <c r="AJ1255" t="str">
        <f t="shared" si="105"/>
        <v>Rest of Vic.</v>
      </c>
    </row>
    <row r="1256" spans="28:36" x14ac:dyDescent="0.2">
      <c r="AB1256" s="190">
        <v>3465</v>
      </c>
      <c r="AC1256" s="190">
        <v>3465</v>
      </c>
      <c r="AD1256" s="190" t="s">
        <v>244</v>
      </c>
      <c r="AE1256" s="190" t="s">
        <v>206</v>
      </c>
      <c r="AF1256" s="190">
        <v>1</v>
      </c>
      <c r="AG1256" s="190">
        <v>100</v>
      </c>
      <c r="AI1256">
        <f t="shared" si="104"/>
        <v>3465</v>
      </c>
      <c r="AJ1256" t="str">
        <f t="shared" si="105"/>
        <v>Rest of Vic.</v>
      </c>
    </row>
    <row r="1257" spans="28:36" x14ac:dyDescent="0.2">
      <c r="AB1257" s="190">
        <v>3467</v>
      </c>
      <c r="AC1257" s="190">
        <v>3467</v>
      </c>
      <c r="AD1257" s="190" t="s">
        <v>244</v>
      </c>
      <c r="AE1257" s="190" t="s">
        <v>206</v>
      </c>
      <c r="AF1257" s="190">
        <v>1</v>
      </c>
      <c r="AG1257" s="190">
        <v>100</v>
      </c>
      <c r="AI1257">
        <f t="shared" si="104"/>
        <v>3467</v>
      </c>
      <c r="AJ1257" t="str">
        <f t="shared" si="105"/>
        <v>Rest of Vic.</v>
      </c>
    </row>
    <row r="1258" spans="28:36" x14ac:dyDescent="0.2">
      <c r="AB1258" s="190">
        <v>3468</v>
      </c>
      <c r="AC1258" s="190">
        <v>3468</v>
      </c>
      <c r="AD1258" s="190" t="s">
        <v>244</v>
      </c>
      <c r="AE1258" s="190" t="s">
        <v>206</v>
      </c>
      <c r="AF1258" s="190">
        <v>1</v>
      </c>
      <c r="AG1258" s="190">
        <v>100</v>
      </c>
      <c r="AI1258">
        <f t="shared" si="104"/>
        <v>3468</v>
      </c>
      <c r="AJ1258" t="str">
        <f t="shared" si="105"/>
        <v>Rest of Vic.</v>
      </c>
    </row>
    <row r="1259" spans="28:36" x14ac:dyDescent="0.2">
      <c r="AB1259" s="190">
        <v>3469</v>
      </c>
      <c r="AC1259" s="190">
        <v>3469</v>
      </c>
      <c r="AD1259" s="190" t="s">
        <v>244</v>
      </c>
      <c r="AE1259" s="190" t="s">
        <v>206</v>
      </c>
      <c r="AF1259" s="190">
        <v>1</v>
      </c>
      <c r="AG1259" s="190">
        <v>100</v>
      </c>
      <c r="AI1259">
        <f t="shared" si="104"/>
        <v>3469</v>
      </c>
      <c r="AJ1259" t="str">
        <f t="shared" si="105"/>
        <v>Rest of Vic.</v>
      </c>
    </row>
    <row r="1260" spans="28:36" x14ac:dyDescent="0.2">
      <c r="AB1260" s="190">
        <v>3472</v>
      </c>
      <c r="AC1260" s="190">
        <v>3472</v>
      </c>
      <c r="AD1260" s="190" t="s">
        <v>244</v>
      </c>
      <c r="AE1260" s="190" t="s">
        <v>206</v>
      </c>
      <c r="AF1260" s="190">
        <v>1</v>
      </c>
      <c r="AG1260" s="190">
        <v>100</v>
      </c>
      <c r="AI1260">
        <f t="shared" si="104"/>
        <v>3472</v>
      </c>
      <c r="AJ1260" t="str">
        <f t="shared" si="105"/>
        <v>Rest of Vic.</v>
      </c>
    </row>
    <row r="1261" spans="28:36" x14ac:dyDescent="0.2">
      <c r="AB1261" s="190">
        <v>3475</v>
      </c>
      <c r="AC1261" s="190">
        <v>3475</v>
      </c>
      <c r="AD1261" s="190" t="s">
        <v>244</v>
      </c>
      <c r="AE1261" s="190" t="s">
        <v>206</v>
      </c>
      <c r="AF1261" s="190">
        <v>1</v>
      </c>
      <c r="AG1261" s="190">
        <v>100</v>
      </c>
      <c r="AI1261">
        <f t="shared" si="104"/>
        <v>3475</v>
      </c>
      <c r="AJ1261" t="str">
        <f t="shared" si="105"/>
        <v>Rest of Vic.</v>
      </c>
    </row>
    <row r="1262" spans="28:36" x14ac:dyDescent="0.2">
      <c r="AB1262" s="190">
        <v>3477</v>
      </c>
      <c r="AC1262" s="190">
        <v>3477</v>
      </c>
      <c r="AD1262" s="190" t="s">
        <v>244</v>
      </c>
      <c r="AE1262" s="190" t="s">
        <v>206</v>
      </c>
      <c r="AF1262" s="190">
        <v>1</v>
      </c>
      <c r="AG1262" s="190">
        <v>100</v>
      </c>
      <c r="AI1262">
        <f t="shared" si="104"/>
        <v>3477</v>
      </c>
      <c r="AJ1262" t="str">
        <f t="shared" si="105"/>
        <v>Rest of Vic.</v>
      </c>
    </row>
    <row r="1263" spans="28:36" x14ac:dyDescent="0.2">
      <c r="AB1263" s="190">
        <v>3478</v>
      </c>
      <c r="AC1263" s="190">
        <v>3478</v>
      </c>
      <c r="AD1263" s="190" t="s">
        <v>244</v>
      </c>
      <c r="AE1263" s="190" t="s">
        <v>206</v>
      </c>
      <c r="AF1263" s="190">
        <v>1</v>
      </c>
      <c r="AG1263" s="190">
        <v>100</v>
      </c>
      <c r="AI1263">
        <f t="shared" si="104"/>
        <v>3478</v>
      </c>
      <c r="AJ1263" t="str">
        <f t="shared" si="105"/>
        <v>Rest of Vic.</v>
      </c>
    </row>
    <row r="1264" spans="28:36" x14ac:dyDescent="0.2">
      <c r="AB1264" s="190">
        <v>3480</v>
      </c>
      <c r="AC1264" s="190">
        <v>3480</v>
      </c>
      <c r="AD1264" s="190" t="s">
        <v>244</v>
      </c>
      <c r="AE1264" s="190" t="s">
        <v>206</v>
      </c>
      <c r="AF1264" s="190">
        <v>1</v>
      </c>
      <c r="AG1264" s="190">
        <v>100</v>
      </c>
      <c r="AI1264">
        <f t="shared" si="104"/>
        <v>3480</v>
      </c>
      <c r="AJ1264" t="str">
        <f t="shared" si="105"/>
        <v>Rest of Vic.</v>
      </c>
    </row>
    <row r="1265" spans="28:36" x14ac:dyDescent="0.2">
      <c r="AB1265" s="190">
        <v>3482</v>
      </c>
      <c r="AC1265" s="190">
        <v>3482</v>
      </c>
      <c r="AD1265" s="190" t="s">
        <v>244</v>
      </c>
      <c r="AE1265" s="190" t="s">
        <v>206</v>
      </c>
      <c r="AF1265" s="190">
        <v>1</v>
      </c>
      <c r="AG1265" s="190">
        <v>100</v>
      </c>
      <c r="AI1265">
        <f t="shared" si="104"/>
        <v>3482</v>
      </c>
      <c r="AJ1265" t="str">
        <f t="shared" si="105"/>
        <v>Rest of Vic.</v>
      </c>
    </row>
    <row r="1266" spans="28:36" x14ac:dyDescent="0.2">
      <c r="AB1266" s="190">
        <v>3483</v>
      </c>
      <c r="AC1266" s="190">
        <v>3483</v>
      </c>
      <c r="AD1266" s="190" t="s">
        <v>244</v>
      </c>
      <c r="AE1266" s="190" t="s">
        <v>206</v>
      </c>
      <c r="AF1266" s="190">
        <v>1</v>
      </c>
      <c r="AG1266" s="190">
        <v>100</v>
      </c>
      <c r="AI1266">
        <f t="shared" si="104"/>
        <v>3483</v>
      </c>
      <c r="AJ1266" t="str">
        <f t="shared" si="105"/>
        <v>Rest of Vic.</v>
      </c>
    </row>
    <row r="1267" spans="28:36" x14ac:dyDescent="0.2">
      <c r="AB1267" s="190">
        <v>3485</v>
      </c>
      <c r="AC1267" s="190">
        <v>3485</v>
      </c>
      <c r="AD1267" s="190" t="s">
        <v>244</v>
      </c>
      <c r="AE1267" s="190" t="s">
        <v>206</v>
      </c>
      <c r="AF1267" s="190">
        <v>1</v>
      </c>
      <c r="AG1267" s="190">
        <v>100</v>
      </c>
      <c r="AI1267">
        <f t="shared" si="104"/>
        <v>3485</v>
      </c>
      <c r="AJ1267" t="str">
        <f t="shared" si="105"/>
        <v>Rest of Vic.</v>
      </c>
    </row>
    <row r="1268" spans="28:36" x14ac:dyDescent="0.2">
      <c r="AB1268" s="190">
        <v>3487</v>
      </c>
      <c r="AC1268" s="190">
        <v>3487</v>
      </c>
      <c r="AD1268" s="190" t="s">
        <v>244</v>
      </c>
      <c r="AE1268" s="190" t="s">
        <v>206</v>
      </c>
      <c r="AF1268" s="190">
        <v>1</v>
      </c>
      <c r="AG1268" s="190">
        <v>100</v>
      </c>
      <c r="AI1268">
        <f t="shared" si="104"/>
        <v>3487</v>
      </c>
      <c r="AJ1268" t="str">
        <f t="shared" si="105"/>
        <v>Rest of Vic.</v>
      </c>
    </row>
    <row r="1269" spans="28:36" x14ac:dyDescent="0.2">
      <c r="AB1269" s="190">
        <v>3488</v>
      </c>
      <c r="AC1269" s="190">
        <v>3488</v>
      </c>
      <c r="AD1269" s="190" t="s">
        <v>244</v>
      </c>
      <c r="AE1269" s="190" t="s">
        <v>206</v>
      </c>
      <c r="AF1269" s="190">
        <v>1</v>
      </c>
      <c r="AG1269" s="190">
        <v>100</v>
      </c>
      <c r="AI1269">
        <f t="shared" si="104"/>
        <v>3488</v>
      </c>
      <c r="AJ1269" t="str">
        <f t="shared" si="105"/>
        <v>Rest of Vic.</v>
      </c>
    </row>
    <row r="1270" spans="28:36" x14ac:dyDescent="0.2">
      <c r="AB1270" s="190">
        <v>3489</v>
      </c>
      <c r="AC1270" s="190">
        <v>3489</v>
      </c>
      <c r="AD1270" s="190" t="s">
        <v>244</v>
      </c>
      <c r="AE1270" s="190" t="s">
        <v>206</v>
      </c>
      <c r="AF1270" s="190">
        <v>1</v>
      </c>
      <c r="AG1270" s="190">
        <v>100</v>
      </c>
      <c r="AI1270">
        <f t="shared" si="104"/>
        <v>3489</v>
      </c>
      <c r="AJ1270" t="str">
        <f t="shared" si="105"/>
        <v>Rest of Vic.</v>
      </c>
    </row>
    <row r="1271" spans="28:36" x14ac:dyDescent="0.2">
      <c r="AB1271" s="190">
        <v>3490</v>
      </c>
      <c r="AC1271" s="190">
        <v>3490</v>
      </c>
      <c r="AD1271" s="190" t="s">
        <v>240</v>
      </c>
      <c r="AE1271" s="190" t="s">
        <v>197</v>
      </c>
      <c r="AF1271" s="190">
        <v>1.34E-4</v>
      </c>
      <c r="AG1271" s="190">
        <v>1.33954E-2</v>
      </c>
      <c r="AI1271">
        <f t="shared" si="104"/>
        <v>3490</v>
      </c>
      <c r="AJ1271" t="str">
        <f t="shared" si="105"/>
        <v>Rest of NSW</v>
      </c>
    </row>
    <row r="1272" spans="28:36" x14ac:dyDescent="0.2">
      <c r="AB1272" s="190">
        <v>3490</v>
      </c>
      <c r="AC1272" s="190">
        <v>3490</v>
      </c>
      <c r="AD1272" s="190" t="s">
        <v>244</v>
      </c>
      <c r="AE1272" s="190" t="s">
        <v>206</v>
      </c>
      <c r="AF1272" s="190">
        <v>0.99986600000000003</v>
      </c>
      <c r="AG1272" s="190">
        <v>99.986599999999996</v>
      </c>
      <c r="AI1272">
        <f t="shared" si="104"/>
        <v>3490</v>
      </c>
      <c r="AJ1272" t="str">
        <f t="shared" si="105"/>
        <v>Rest of Vic.</v>
      </c>
    </row>
    <row r="1273" spans="28:36" x14ac:dyDescent="0.2">
      <c r="AB1273" s="190">
        <v>3491</v>
      </c>
      <c r="AC1273" s="190">
        <v>3491</v>
      </c>
      <c r="AD1273" s="190" t="s">
        <v>244</v>
      </c>
      <c r="AE1273" s="190" t="s">
        <v>206</v>
      </c>
      <c r="AF1273" s="190">
        <v>1</v>
      </c>
      <c r="AG1273" s="190">
        <v>100</v>
      </c>
      <c r="AI1273">
        <f t="shared" si="104"/>
        <v>3491</v>
      </c>
      <c r="AJ1273" t="str">
        <f t="shared" si="105"/>
        <v>Rest of Vic.</v>
      </c>
    </row>
    <row r="1274" spans="28:36" x14ac:dyDescent="0.2">
      <c r="AB1274" s="190">
        <v>3494</v>
      </c>
      <c r="AC1274" s="190">
        <v>3494</v>
      </c>
      <c r="AD1274" s="190" t="s">
        <v>244</v>
      </c>
      <c r="AE1274" s="190" t="s">
        <v>206</v>
      </c>
      <c r="AF1274" s="190">
        <v>1</v>
      </c>
      <c r="AG1274" s="190">
        <v>100</v>
      </c>
      <c r="AI1274">
        <f t="shared" si="104"/>
        <v>3494</v>
      </c>
      <c r="AJ1274" t="str">
        <f t="shared" si="105"/>
        <v>Rest of Vic.</v>
      </c>
    </row>
    <row r="1275" spans="28:36" x14ac:dyDescent="0.2">
      <c r="AB1275" s="190">
        <v>3496</v>
      </c>
      <c r="AC1275" s="190">
        <v>3496</v>
      </c>
      <c r="AD1275" s="190" t="s">
        <v>240</v>
      </c>
      <c r="AE1275" s="190" t="s">
        <v>197</v>
      </c>
      <c r="AF1275" s="190">
        <v>1.4270999999999999E-3</v>
      </c>
      <c r="AG1275" s="190">
        <v>0.14271200000000001</v>
      </c>
      <c r="AI1275">
        <f t="shared" si="104"/>
        <v>3496</v>
      </c>
      <c r="AJ1275" t="str">
        <f t="shared" si="105"/>
        <v>Rest of NSW</v>
      </c>
    </row>
    <row r="1276" spans="28:36" x14ac:dyDescent="0.2">
      <c r="AB1276" s="190">
        <v>3496</v>
      </c>
      <c r="AC1276" s="190">
        <v>3496</v>
      </c>
      <c r="AD1276" s="190" t="s">
        <v>244</v>
      </c>
      <c r="AE1276" s="190" t="s">
        <v>206</v>
      </c>
      <c r="AF1276" s="190">
        <v>0.99857300000000004</v>
      </c>
      <c r="AG1276" s="190">
        <v>99.857299999999995</v>
      </c>
      <c r="AI1276">
        <f t="shared" si="104"/>
        <v>3496</v>
      </c>
      <c r="AJ1276" t="str">
        <f t="shared" si="105"/>
        <v>Rest of Vic.</v>
      </c>
    </row>
    <row r="1277" spans="28:36" x14ac:dyDescent="0.2">
      <c r="AB1277" s="190">
        <v>3498</v>
      </c>
      <c r="AC1277" s="190">
        <v>3498</v>
      </c>
      <c r="AD1277" s="190" t="s">
        <v>240</v>
      </c>
      <c r="AE1277" s="190" t="s">
        <v>197</v>
      </c>
      <c r="AF1277" s="190">
        <v>5.1610000000000002E-4</v>
      </c>
      <c r="AG1277" s="190">
        <v>5.1611900000000002E-2</v>
      </c>
      <c r="AI1277">
        <f t="shared" si="104"/>
        <v>3498</v>
      </c>
      <c r="AJ1277" t="str">
        <f t="shared" si="105"/>
        <v>Rest of NSW</v>
      </c>
    </row>
    <row r="1278" spans="28:36" x14ac:dyDescent="0.2">
      <c r="AB1278" s="190">
        <v>3498</v>
      </c>
      <c r="AC1278" s="190">
        <v>3498</v>
      </c>
      <c r="AD1278" s="190" t="s">
        <v>244</v>
      </c>
      <c r="AE1278" s="190" t="s">
        <v>206</v>
      </c>
      <c r="AF1278" s="190">
        <v>0.99948400000000004</v>
      </c>
      <c r="AG1278" s="190">
        <v>99.948400000000007</v>
      </c>
      <c r="AI1278">
        <f t="shared" si="104"/>
        <v>3498</v>
      </c>
      <c r="AJ1278" t="str">
        <f t="shared" si="105"/>
        <v>Rest of Vic.</v>
      </c>
    </row>
    <row r="1279" spans="28:36" x14ac:dyDescent="0.2">
      <c r="AB1279" s="190">
        <v>3500</v>
      </c>
      <c r="AC1279" s="190">
        <v>3500</v>
      </c>
      <c r="AD1279" s="190" t="s">
        <v>244</v>
      </c>
      <c r="AE1279" s="190" t="s">
        <v>206</v>
      </c>
      <c r="AF1279" s="190">
        <v>0.99991600000000003</v>
      </c>
      <c r="AG1279" s="190">
        <v>99.991600000000005</v>
      </c>
      <c r="AI1279">
        <f t="shared" ref="AI1279:AI1342" si="106">AB1279*1</f>
        <v>3500</v>
      </c>
      <c r="AJ1279" t="str">
        <f t="shared" ref="AJ1279:AJ1342" si="107">AE1279</f>
        <v>Rest of Vic.</v>
      </c>
    </row>
    <row r="1280" spans="28:36" x14ac:dyDescent="0.2">
      <c r="AB1280" s="190">
        <v>3501</v>
      </c>
      <c r="AC1280" s="190">
        <v>3501</v>
      </c>
      <c r="AD1280" s="190" t="s">
        <v>240</v>
      </c>
      <c r="AE1280" s="190" t="s">
        <v>197</v>
      </c>
      <c r="AF1280" s="190">
        <v>4.6810999999999997E-3</v>
      </c>
      <c r="AG1280" s="190">
        <v>0.468113</v>
      </c>
      <c r="AI1280">
        <f t="shared" si="106"/>
        <v>3501</v>
      </c>
      <c r="AJ1280" t="str">
        <f t="shared" si="107"/>
        <v>Rest of NSW</v>
      </c>
    </row>
    <row r="1281" spans="28:36" x14ac:dyDescent="0.2">
      <c r="AB1281" s="190">
        <v>3501</v>
      </c>
      <c r="AC1281" s="190">
        <v>3501</v>
      </c>
      <c r="AD1281" s="190" t="s">
        <v>244</v>
      </c>
      <c r="AE1281" s="190" t="s">
        <v>206</v>
      </c>
      <c r="AF1281" s="190">
        <v>0.99531899999999995</v>
      </c>
      <c r="AG1281" s="190">
        <v>99.531899999999993</v>
      </c>
      <c r="AI1281">
        <f t="shared" si="106"/>
        <v>3501</v>
      </c>
      <c r="AJ1281" t="str">
        <f t="shared" si="107"/>
        <v>Rest of Vic.</v>
      </c>
    </row>
    <row r="1282" spans="28:36" x14ac:dyDescent="0.2">
      <c r="AB1282" s="190">
        <v>3505</v>
      </c>
      <c r="AC1282" s="190">
        <v>3505</v>
      </c>
      <c r="AD1282" s="190" t="s">
        <v>240</v>
      </c>
      <c r="AE1282" s="190" t="s">
        <v>197</v>
      </c>
      <c r="AF1282" s="190">
        <v>6.9800000000000005E-4</v>
      </c>
      <c r="AG1282" s="190">
        <v>6.9804599999999994E-2</v>
      </c>
      <c r="AI1282">
        <f t="shared" si="106"/>
        <v>3505</v>
      </c>
      <c r="AJ1282" t="str">
        <f t="shared" si="107"/>
        <v>Rest of NSW</v>
      </c>
    </row>
    <row r="1283" spans="28:36" x14ac:dyDescent="0.2">
      <c r="AB1283" s="190">
        <v>3505</v>
      </c>
      <c r="AC1283" s="190">
        <v>3505</v>
      </c>
      <c r="AD1283" s="190" t="s">
        <v>244</v>
      </c>
      <c r="AE1283" s="190" t="s">
        <v>206</v>
      </c>
      <c r="AF1283" s="190">
        <v>0.99930200000000002</v>
      </c>
      <c r="AG1283" s="190">
        <v>99.930199999999999</v>
      </c>
      <c r="AI1283">
        <f t="shared" si="106"/>
        <v>3505</v>
      </c>
      <c r="AJ1283" t="str">
        <f t="shared" si="107"/>
        <v>Rest of Vic.</v>
      </c>
    </row>
    <row r="1284" spans="28:36" x14ac:dyDescent="0.2">
      <c r="AB1284" s="190">
        <v>3506</v>
      </c>
      <c r="AC1284" s="190">
        <v>3506</v>
      </c>
      <c r="AD1284" s="190" t="s">
        <v>244</v>
      </c>
      <c r="AE1284" s="190" t="s">
        <v>206</v>
      </c>
      <c r="AF1284" s="190">
        <v>1</v>
      </c>
      <c r="AG1284" s="190">
        <v>100</v>
      </c>
      <c r="AI1284">
        <f t="shared" si="106"/>
        <v>3506</v>
      </c>
      <c r="AJ1284" t="str">
        <f t="shared" si="107"/>
        <v>Rest of Vic.</v>
      </c>
    </row>
    <row r="1285" spans="28:36" x14ac:dyDescent="0.2">
      <c r="AB1285" s="190">
        <v>3507</v>
      </c>
      <c r="AC1285" s="190">
        <v>3507</v>
      </c>
      <c r="AD1285" s="190" t="s">
        <v>244</v>
      </c>
      <c r="AE1285" s="190" t="s">
        <v>206</v>
      </c>
      <c r="AF1285" s="190">
        <v>1</v>
      </c>
      <c r="AG1285" s="190">
        <v>100</v>
      </c>
      <c r="AI1285">
        <f t="shared" si="106"/>
        <v>3507</v>
      </c>
      <c r="AJ1285" t="str">
        <f t="shared" si="107"/>
        <v>Rest of Vic.</v>
      </c>
    </row>
    <row r="1286" spans="28:36" x14ac:dyDescent="0.2">
      <c r="AB1286" s="190">
        <v>3509</v>
      </c>
      <c r="AC1286" s="190">
        <v>3509</v>
      </c>
      <c r="AD1286" s="190" t="s">
        <v>244</v>
      </c>
      <c r="AE1286" s="190" t="s">
        <v>206</v>
      </c>
      <c r="AF1286" s="190">
        <v>1</v>
      </c>
      <c r="AG1286" s="190">
        <v>100</v>
      </c>
      <c r="AI1286">
        <f t="shared" si="106"/>
        <v>3509</v>
      </c>
      <c r="AJ1286" t="str">
        <f t="shared" si="107"/>
        <v>Rest of Vic.</v>
      </c>
    </row>
    <row r="1287" spans="28:36" x14ac:dyDescent="0.2">
      <c r="AB1287" s="190">
        <v>3512</v>
      </c>
      <c r="AC1287" s="190">
        <v>3512</v>
      </c>
      <c r="AD1287" s="190" t="s">
        <v>244</v>
      </c>
      <c r="AE1287" s="190" t="s">
        <v>206</v>
      </c>
      <c r="AF1287" s="190">
        <v>1</v>
      </c>
      <c r="AG1287" s="190">
        <v>100</v>
      </c>
      <c r="AI1287">
        <f t="shared" si="106"/>
        <v>3512</v>
      </c>
      <c r="AJ1287" t="str">
        <f t="shared" si="107"/>
        <v>Rest of Vic.</v>
      </c>
    </row>
    <row r="1288" spans="28:36" x14ac:dyDescent="0.2">
      <c r="AB1288" s="190">
        <v>3515</v>
      </c>
      <c r="AC1288" s="190">
        <v>3515</v>
      </c>
      <c r="AD1288" s="190" t="s">
        <v>244</v>
      </c>
      <c r="AE1288" s="190" t="s">
        <v>206</v>
      </c>
      <c r="AF1288" s="190">
        <v>1</v>
      </c>
      <c r="AG1288" s="190">
        <v>100</v>
      </c>
      <c r="AI1288">
        <f t="shared" si="106"/>
        <v>3515</v>
      </c>
      <c r="AJ1288" t="str">
        <f t="shared" si="107"/>
        <v>Rest of Vic.</v>
      </c>
    </row>
    <row r="1289" spans="28:36" x14ac:dyDescent="0.2">
      <c r="AB1289" s="190">
        <v>3516</v>
      </c>
      <c r="AC1289" s="190">
        <v>3516</v>
      </c>
      <c r="AD1289" s="190" t="s">
        <v>244</v>
      </c>
      <c r="AE1289" s="190" t="s">
        <v>206</v>
      </c>
      <c r="AF1289" s="190">
        <v>1</v>
      </c>
      <c r="AG1289" s="190">
        <v>100</v>
      </c>
      <c r="AI1289">
        <f t="shared" si="106"/>
        <v>3516</v>
      </c>
      <c r="AJ1289" t="str">
        <f t="shared" si="107"/>
        <v>Rest of Vic.</v>
      </c>
    </row>
    <row r="1290" spans="28:36" x14ac:dyDescent="0.2">
      <c r="AB1290" s="190">
        <v>3517</v>
      </c>
      <c r="AC1290" s="190">
        <v>3517</v>
      </c>
      <c r="AD1290" s="190" t="s">
        <v>244</v>
      </c>
      <c r="AE1290" s="190" t="s">
        <v>206</v>
      </c>
      <c r="AF1290" s="190">
        <v>1</v>
      </c>
      <c r="AG1290" s="190">
        <v>100</v>
      </c>
      <c r="AI1290">
        <f t="shared" si="106"/>
        <v>3517</v>
      </c>
      <c r="AJ1290" t="str">
        <f t="shared" si="107"/>
        <v>Rest of Vic.</v>
      </c>
    </row>
    <row r="1291" spans="28:36" x14ac:dyDescent="0.2">
      <c r="AB1291" s="190">
        <v>3518</v>
      </c>
      <c r="AC1291" s="190">
        <v>3518</v>
      </c>
      <c r="AD1291" s="190" t="s">
        <v>244</v>
      </c>
      <c r="AE1291" s="190" t="s">
        <v>206</v>
      </c>
      <c r="AF1291" s="190">
        <v>1</v>
      </c>
      <c r="AG1291" s="190">
        <v>100</v>
      </c>
      <c r="AI1291">
        <f t="shared" si="106"/>
        <v>3518</v>
      </c>
      <c r="AJ1291" t="str">
        <f t="shared" si="107"/>
        <v>Rest of Vic.</v>
      </c>
    </row>
    <row r="1292" spans="28:36" x14ac:dyDescent="0.2">
      <c r="AB1292" s="190">
        <v>3520</v>
      </c>
      <c r="AC1292" s="190">
        <v>3520</v>
      </c>
      <c r="AD1292" s="190" t="s">
        <v>244</v>
      </c>
      <c r="AE1292" s="190" t="s">
        <v>206</v>
      </c>
      <c r="AF1292" s="190">
        <v>1</v>
      </c>
      <c r="AG1292" s="190">
        <v>100</v>
      </c>
      <c r="AI1292">
        <f t="shared" si="106"/>
        <v>3520</v>
      </c>
      <c r="AJ1292" t="str">
        <f t="shared" si="107"/>
        <v>Rest of Vic.</v>
      </c>
    </row>
    <row r="1293" spans="28:36" x14ac:dyDescent="0.2">
      <c r="AB1293" s="190">
        <v>3521</v>
      </c>
      <c r="AC1293" s="190">
        <v>3521</v>
      </c>
      <c r="AD1293" s="190" t="s">
        <v>244</v>
      </c>
      <c r="AE1293" s="190" t="s">
        <v>206</v>
      </c>
      <c r="AF1293" s="190">
        <v>1</v>
      </c>
      <c r="AG1293" s="190">
        <v>100</v>
      </c>
      <c r="AI1293">
        <f t="shared" si="106"/>
        <v>3521</v>
      </c>
      <c r="AJ1293" t="str">
        <f t="shared" si="107"/>
        <v>Rest of Vic.</v>
      </c>
    </row>
    <row r="1294" spans="28:36" x14ac:dyDescent="0.2">
      <c r="AB1294" s="190">
        <v>3522</v>
      </c>
      <c r="AC1294" s="190">
        <v>3522</v>
      </c>
      <c r="AD1294" s="190" t="s">
        <v>244</v>
      </c>
      <c r="AE1294" s="190" t="s">
        <v>206</v>
      </c>
      <c r="AF1294" s="190">
        <v>1</v>
      </c>
      <c r="AG1294" s="190">
        <v>100</v>
      </c>
      <c r="AI1294">
        <f t="shared" si="106"/>
        <v>3522</v>
      </c>
      <c r="AJ1294" t="str">
        <f t="shared" si="107"/>
        <v>Rest of Vic.</v>
      </c>
    </row>
    <row r="1295" spans="28:36" x14ac:dyDescent="0.2">
      <c r="AB1295" s="190">
        <v>3523</v>
      </c>
      <c r="AC1295" s="190">
        <v>3523</v>
      </c>
      <c r="AD1295" s="190" t="s">
        <v>244</v>
      </c>
      <c r="AE1295" s="190" t="s">
        <v>206</v>
      </c>
      <c r="AF1295" s="190">
        <v>1</v>
      </c>
      <c r="AG1295" s="190">
        <v>100</v>
      </c>
      <c r="AI1295">
        <f t="shared" si="106"/>
        <v>3523</v>
      </c>
      <c r="AJ1295" t="str">
        <f t="shared" si="107"/>
        <v>Rest of Vic.</v>
      </c>
    </row>
    <row r="1296" spans="28:36" x14ac:dyDescent="0.2">
      <c r="AB1296" s="190">
        <v>3525</v>
      </c>
      <c r="AC1296" s="190">
        <v>3525</v>
      </c>
      <c r="AD1296" s="190" t="s">
        <v>244</v>
      </c>
      <c r="AE1296" s="190" t="s">
        <v>206</v>
      </c>
      <c r="AF1296" s="190">
        <v>1</v>
      </c>
      <c r="AG1296" s="190">
        <v>100</v>
      </c>
      <c r="AI1296">
        <f t="shared" si="106"/>
        <v>3525</v>
      </c>
      <c r="AJ1296" t="str">
        <f t="shared" si="107"/>
        <v>Rest of Vic.</v>
      </c>
    </row>
    <row r="1297" spans="28:36" x14ac:dyDescent="0.2">
      <c r="AB1297" s="190">
        <v>3527</v>
      </c>
      <c r="AC1297" s="190">
        <v>3527</v>
      </c>
      <c r="AD1297" s="190" t="s">
        <v>244</v>
      </c>
      <c r="AE1297" s="190" t="s">
        <v>206</v>
      </c>
      <c r="AF1297" s="190">
        <v>1</v>
      </c>
      <c r="AG1297" s="190">
        <v>100</v>
      </c>
      <c r="AI1297">
        <f t="shared" si="106"/>
        <v>3527</v>
      </c>
      <c r="AJ1297" t="str">
        <f t="shared" si="107"/>
        <v>Rest of Vic.</v>
      </c>
    </row>
    <row r="1298" spans="28:36" x14ac:dyDescent="0.2">
      <c r="AB1298" s="190">
        <v>3529</v>
      </c>
      <c r="AC1298" s="190">
        <v>3529</v>
      </c>
      <c r="AD1298" s="190" t="s">
        <v>244</v>
      </c>
      <c r="AE1298" s="190" t="s">
        <v>206</v>
      </c>
      <c r="AF1298" s="190">
        <v>1</v>
      </c>
      <c r="AG1298" s="190">
        <v>100</v>
      </c>
      <c r="AI1298">
        <f t="shared" si="106"/>
        <v>3529</v>
      </c>
      <c r="AJ1298" t="str">
        <f t="shared" si="107"/>
        <v>Rest of Vic.</v>
      </c>
    </row>
    <row r="1299" spans="28:36" x14ac:dyDescent="0.2">
      <c r="AB1299" s="190">
        <v>3530</v>
      </c>
      <c r="AC1299" s="190">
        <v>3530</v>
      </c>
      <c r="AD1299" s="190" t="s">
        <v>244</v>
      </c>
      <c r="AE1299" s="190" t="s">
        <v>206</v>
      </c>
      <c r="AF1299" s="190">
        <v>1</v>
      </c>
      <c r="AG1299" s="190">
        <v>100</v>
      </c>
      <c r="AI1299">
        <f t="shared" si="106"/>
        <v>3530</v>
      </c>
      <c r="AJ1299" t="str">
        <f t="shared" si="107"/>
        <v>Rest of Vic.</v>
      </c>
    </row>
    <row r="1300" spans="28:36" x14ac:dyDescent="0.2">
      <c r="AB1300" s="190">
        <v>3531</v>
      </c>
      <c r="AC1300" s="190">
        <v>3531</v>
      </c>
      <c r="AD1300" s="190" t="s">
        <v>244</v>
      </c>
      <c r="AE1300" s="190" t="s">
        <v>206</v>
      </c>
      <c r="AF1300" s="190">
        <v>1</v>
      </c>
      <c r="AG1300" s="190">
        <v>100</v>
      </c>
      <c r="AI1300">
        <f t="shared" si="106"/>
        <v>3531</v>
      </c>
      <c r="AJ1300" t="str">
        <f t="shared" si="107"/>
        <v>Rest of Vic.</v>
      </c>
    </row>
    <row r="1301" spans="28:36" x14ac:dyDescent="0.2">
      <c r="AB1301" s="190">
        <v>3533</v>
      </c>
      <c r="AC1301" s="190">
        <v>3533</v>
      </c>
      <c r="AD1301" s="190" t="s">
        <v>244</v>
      </c>
      <c r="AE1301" s="190" t="s">
        <v>206</v>
      </c>
      <c r="AF1301" s="190">
        <v>1</v>
      </c>
      <c r="AG1301" s="190">
        <v>100</v>
      </c>
      <c r="AI1301">
        <f t="shared" si="106"/>
        <v>3533</v>
      </c>
      <c r="AJ1301" t="str">
        <f t="shared" si="107"/>
        <v>Rest of Vic.</v>
      </c>
    </row>
    <row r="1302" spans="28:36" x14ac:dyDescent="0.2">
      <c r="AB1302" s="190">
        <v>3537</v>
      </c>
      <c r="AC1302" s="190">
        <v>3537</v>
      </c>
      <c r="AD1302" s="190" t="s">
        <v>244</v>
      </c>
      <c r="AE1302" s="190" t="s">
        <v>206</v>
      </c>
      <c r="AF1302" s="190">
        <v>1</v>
      </c>
      <c r="AG1302" s="190">
        <v>100</v>
      </c>
      <c r="AI1302">
        <f t="shared" si="106"/>
        <v>3537</v>
      </c>
      <c r="AJ1302" t="str">
        <f t="shared" si="107"/>
        <v>Rest of Vic.</v>
      </c>
    </row>
    <row r="1303" spans="28:36" x14ac:dyDescent="0.2">
      <c r="AB1303" s="190">
        <v>3540</v>
      </c>
      <c r="AC1303" s="190">
        <v>3540</v>
      </c>
      <c r="AD1303" s="190" t="s">
        <v>244</v>
      </c>
      <c r="AE1303" s="190" t="s">
        <v>206</v>
      </c>
      <c r="AF1303" s="190">
        <v>1</v>
      </c>
      <c r="AG1303" s="190">
        <v>100</v>
      </c>
      <c r="AI1303">
        <f t="shared" si="106"/>
        <v>3540</v>
      </c>
      <c r="AJ1303" t="str">
        <f t="shared" si="107"/>
        <v>Rest of Vic.</v>
      </c>
    </row>
    <row r="1304" spans="28:36" x14ac:dyDescent="0.2">
      <c r="AB1304" s="190">
        <v>3542</v>
      </c>
      <c r="AC1304" s="190">
        <v>3542</v>
      </c>
      <c r="AD1304" s="190" t="s">
        <v>244</v>
      </c>
      <c r="AE1304" s="190" t="s">
        <v>206</v>
      </c>
      <c r="AF1304" s="190">
        <v>1</v>
      </c>
      <c r="AG1304" s="190">
        <v>100</v>
      </c>
      <c r="AI1304">
        <f t="shared" si="106"/>
        <v>3542</v>
      </c>
      <c r="AJ1304" t="str">
        <f t="shared" si="107"/>
        <v>Rest of Vic.</v>
      </c>
    </row>
    <row r="1305" spans="28:36" x14ac:dyDescent="0.2">
      <c r="AB1305" s="190">
        <v>3544</v>
      </c>
      <c r="AC1305" s="190">
        <v>3544</v>
      </c>
      <c r="AD1305" s="190" t="s">
        <v>244</v>
      </c>
      <c r="AE1305" s="190" t="s">
        <v>206</v>
      </c>
      <c r="AF1305" s="190">
        <v>1</v>
      </c>
      <c r="AG1305" s="190">
        <v>100</v>
      </c>
      <c r="AI1305">
        <f t="shared" si="106"/>
        <v>3544</v>
      </c>
      <c r="AJ1305" t="str">
        <f t="shared" si="107"/>
        <v>Rest of Vic.</v>
      </c>
    </row>
    <row r="1306" spans="28:36" x14ac:dyDescent="0.2">
      <c r="AB1306" s="190">
        <v>3546</v>
      </c>
      <c r="AC1306" s="190">
        <v>3546</v>
      </c>
      <c r="AD1306" s="190" t="s">
        <v>244</v>
      </c>
      <c r="AE1306" s="190" t="s">
        <v>206</v>
      </c>
      <c r="AF1306" s="190">
        <v>1</v>
      </c>
      <c r="AG1306" s="190">
        <v>100</v>
      </c>
      <c r="AI1306">
        <f t="shared" si="106"/>
        <v>3546</v>
      </c>
      <c r="AJ1306" t="str">
        <f t="shared" si="107"/>
        <v>Rest of Vic.</v>
      </c>
    </row>
    <row r="1307" spans="28:36" x14ac:dyDescent="0.2">
      <c r="AB1307" s="190">
        <v>3549</v>
      </c>
      <c r="AC1307" s="190">
        <v>3549</v>
      </c>
      <c r="AD1307" s="190" t="s">
        <v>240</v>
      </c>
      <c r="AE1307" s="190" t="s">
        <v>197</v>
      </c>
      <c r="AF1307" s="190">
        <v>3.8160999999999998E-3</v>
      </c>
      <c r="AG1307" s="190">
        <v>0.38160899999999998</v>
      </c>
      <c r="AI1307">
        <f t="shared" si="106"/>
        <v>3549</v>
      </c>
      <c r="AJ1307" t="str">
        <f t="shared" si="107"/>
        <v>Rest of NSW</v>
      </c>
    </row>
    <row r="1308" spans="28:36" x14ac:dyDescent="0.2">
      <c r="AB1308" s="190">
        <v>3549</v>
      </c>
      <c r="AC1308" s="190">
        <v>3549</v>
      </c>
      <c r="AD1308" s="190" t="s">
        <v>244</v>
      </c>
      <c r="AE1308" s="190" t="s">
        <v>206</v>
      </c>
      <c r="AF1308" s="190">
        <v>0.99618399999999996</v>
      </c>
      <c r="AG1308" s="190">
        <v>99.618399999999994</v>
      </c>
      <c r="AI1308">
        <f t="shared" si="106"/>
        <v>3549</v>
      </c>
      <c r="AJ1308" t="str">
        <f t="shared" si="107"/>
        <v>Rest of Vic.</v>
      </c>
    </row>
    <row r="1309" spans="28:36" x14ac:dyDescent="0.2">
      <c r="AB1309" s="190">
        <v>3550</v>
      </c>
      <c r="AC1309" s="190">
        <v>3550</v>
      </c>
      <c r="AD1309" s="190" t="s">
        <v>244</v>
      </c>
      <c r="AE1309" s="190" t="s">
        <v>206</v>
      </c>
      <c r="AF1309" s="190">
        <v>1</v>
      </c>
      <c r="AG1309" s="190">
        <v>100</v>
      </c>
      <c r="AI1309">
        <f t="shared" si="106"/>
        <v>3550</v>
      </c>
      <c r="AJ1309" t="str">
        <f t="shared" si="107"/>
        <v>Rest of Vic.</v>
      </c>
    </row>
    <row r="1310" spans="28:36" x14ac:dyDescent="0.2">
      <c r="AB1310" s="190">
        <v>3551</v>
      </c>
      <c r="AC1310" s="190">
        <v>3551</v>
      </c>
      <c r="AD1310" s="190" t="s">
        <v>244</v>
      </c>
      <c r="AE1310" s="190" t="s">
        <v>206</v>
      </c>
      <c r="AF1310" s="190">
        <v>1</v>
      </c>
      <c r="AG1310" s="190">
        <v>100</v>
      </c>
      <c r="AI1310">
        <f t="shared" si="106"/>
        <v>3551</v>
      </c>
      <c r="AJ1310" t="str">
        <f t="shared" si="107"/>
        <v>Rest of Vic.</v>
      </c>
    </row>
    <row r="1311" spans="28:36" x14ac:dyDescent="0.2">
      <c r="AB1311" s="190">
        <v>3555</v>
      </c>
      <c r="AC1311" s="190">
        <v>3555</v>
      </c>
      <c r="AD1311" s="190" t="s">
        <v>244</v>
      </c>
      <c r="AE1311" s="190" t="s">
        <v>206</v>
      </c>
      <c r="AF1311" s="190">
        <v>1</v>
      </c>
      <c r="AG1311" s="190">
        <v>100</v>
      </c>
      <c r="AI1311">
        <f t="shared" si="106"/>
        <v>3555</v>
      </c>
      <c r="AJ1311" t="str">
        <f t="shared" si="107"/>
        <v>Rest of Vic.</v>
      </c>
    </row>
    <row r="1312" spans="28:36" x14ac:dyDescent="0.2">
      <c r="AB1312" s="190">
        <v>3556</v>
      </c>
      <c r="AC1312" s="190">
        <v>3556</v>
      </c>
      <c r="AD1312" s="190" t="s">
        <v>244</v>
      </c>
      <c r="AE1312" s="190" t="s">
        <v>206</v>
      </c>
      <c r="AF1312" s="190">
        <v>1</v>
      </c>
      <c r="AG1312" s="190">
        <v>100</v>
      </c>
      <c r="AI1312">
        <f t="shared" si="106"/>
        <v>3556</v>
      </c>
      <c r="AJ1312" t="str">
        <f t="shared" si="107"/>
        <v>Rest of Vic.</v>
      </c>
    </row>
    <row r="1313" spans="28:36" x14ac:dyDescent="0.2">
      <c r="AB1313" s="190">
        <v>3557</v>
      </c>
      <c r="AC1313" s="190">
        <v>3557</v>
      </c>
      <c r="AD1313" s="190" t="s">
        <v>244</v>
      </c>
      <c r="AE1313" s="190" t="s">
        <v>206</v>
      </c>
      <c r="AF1313" s="190">
        <v>1</v>
      </c>
      <c r="AG1313" s="190">
        <v>100</v>
      </c>
      <c r="AI1313">
        <f t="shared" si="106"/>
        <v>3557</v>
      </c>
      <c r="AJ1313" t="str">
        <f t="shared" si="107"/>
        <v>Rest of Vic.</v>
      </c>
    </row>
    <row r="1314" spans="28:36" x14ac:dyDescent="0.2">
      <c r="AB1314" s="190">
        <v>3558</v>
      </c>
      <c r="AC1314" s="190">
        <v>3558</v>
      </c>
      <c r="AD1314" s="190" t="s">
        <v>244</v>
      </c>
      <c r="AE1314" s="190" t="s">
        <v>206</v>
      </c>
      <c r="AF1314" s="190">
        <v>1</v>
      </c>
      <c r="AG1314" s="190">
        <v>100</v>
      </c>
      <c r="AI1314">
        <f t="shared" si="106"/>
        <v>3558</v>
      </c>
      <c r="AJ1314" t="str">
        <f t="shared" si="107"/>
        <v>Rest of Vic.</v>
      </c>
    </row>
    <row r="1315" spans="28:36" x14ac:dyDescent="0.2">
      <c r="AB1315" s="190">
        <v>3559</v>
      </c>
      <c r="AC1315" s="190">
        <v>3559</v>
      </c>
      <c r="AD1315" s="190" t="s">
        <v>244</v>
      </c>
      <c r="AE1315" s="190" t="s">
        <v>206</v>
      </c>
      <c r="AF1315" s="190">
        <v>1</v>
      </c>
      <c r="AG1315" s="190">
        <v>100</v>
      </c>
      <c r="AI1315">
        <f t="shared" si="106"/>
        <v>3559</v>
      </c>
      <c r="AJ1315" t="str">
        <f t="shared" si="107"/>
        <v>Rest of Vic.</v>
      </c>
    </row>
    <row r="1316" spans="28:36" x14ac:dyDescent="0.2">
      <c r="AB1316" s="190">
        <v>3561</v>
      </c>
      <c r="AC1316" s="190">
        <v>3561</v>
      </c>
      <c r="AD1316" s="190" t="s">
        <v>244</v>
      </c>
      <c r="AE1316" s="190" t="s">
        <v>206</v>
      </c>
      <c r="AF1316" s="190">
        <v>1</v>
      </c>
      <c r="AG1316" s="190">
        <v>100</v>
      </c>
      <c r="AI1316">
        <f t="shared" si="106"/>
        <v>3561</v>
      </c>
      <c r="AJ1316" t="str">
        <f t="shared" si="107"/>
        <v>Rest of Vic.</v>
      </c>
    </row>
    <row r="1317" spans="28:36" x14ac:dyDescent="0.2">
      <c r="AB1317" s="190">
        <v>3562</v>
      </c>
      <c r="AC1317" s="190">
        <v>3562</v>
      </c>
      <c r="AD1317" s="190" t="s">
        <v>244</v>
      </c>
      <c r="AE1317" s="190" t="s">
        <v>206</v>
      </c>
      <c r="AF1317" s="190">
        <v>1</v>
      </c>
      <c r="AG1317" s="190">
        <v>100</v>
      </c>
      <c r="AI1317">
        <f t="shared" si="106"/>
        <v>3562</v>
      </c>
      <c r="AJ1317" t="str">
        <f t="shared" si="107"/>
        <v>Rest of Vic.</v>
      </c>
    </row>
    <row r="1318" spans="28:36" x14ac:dyDescent="0.2">
      <c r="AB1318" s="190">
        <v>3563</v>
      </c>
      <c r="AC1318" s="190">
        <v>3563</v>
      </c>
      <c r="AD1318" s="190" t="s">
        <v>244</v>
      </c>
      <c r="AE1318" s="190" t="s">
        <v>206</v>
      </c>
      <c r="AF1318" s="190">
        <v>1</v>
      </c>
      <c r="AG1318" s="190">
        <v>100</v>
      </c>
      <c r="AI1318">
        <f t="shared" si="106"/>
        <v>3563</v>
      </c>
      <c r="AJ1318" t="str">
        <f t="shared" si="107"/>
        <v>Rest of Vic.</v>
      </c>
    </row>
    <row r="1319" spans="28:36" x14ac:dyDescent="0.2">
      <c r="AB1319" s="190">
        <v>3564</v>
      </c>
      <c r="AC1319" s="190">
        <v>3564</v>
      </c>
      <c r="AD1319" s="190" t="s">
        <v>240</v>
      </c>
      <c r="AE1319" s="190" t="s">
        <v>197</v>
      </c>
      <c r="AF1319" s="190">
        <v>2.8167999999999999E-3</v>
      </c>
      <c r="AG1319" s="190">
        <v>0.28167999999999999</v>
      </c>
      <c r="AI1319">
        <f t="shared" si="106"/>
        <v>3564</v>
      </c>
      <c r="AJ1319" t="str">
        <f t="shared" si="107"/>
        <v>Rest of NSW</v>
      </c>
    </row>
    <row r="1320" spans="28:36" x14ac:dyDescent="0.2">
      <c r="AB1320" s="190">
        <v>3564</v>
      </c>
      <c r="AC1320" s="190">
        <v>3564</v>
      </c>
      <c r="AD1320" s="190" t="s">
        <v>244</v>
      </c>
      <c r="AE1320" s="190" t="s">
        <v>206</v>
      </c>
      <c r="AF1320" s="190">
        <v>0.99718300000000004</v>
      </c>
      <c r="AG1320" s="190">
        <v>99.718299999999999</v>
      </c>
      <c r="AI1320">
        <f t="shared" si="106"/>
        <v>3564</v>
      </c>
      <c r="AJ1320" t="str">
        <f t="shared" si="107"/>
        <v>Rest of Vic.</v>
      </c>
    </row>
    <row r="1321" spans="28:36" x14ac:dyDescent="0.2">
      <c r="AB1321" s="190">
        <v>3565</v>
      </c>
      <c r="AC1321" s="190">
        <v>3565</v>
      </c>
      <c r="AD1321" s="190" t="s">
        <v>244</v>
      </c>
      <c r="AE1321" s="190" t="s">
        <v>206</v>
      </c>
      <c r="AF1321" s="190">
        <v>1</v>
      </c>
      <c r="AG1321" s="190">
        <v>100</v>
      </c>
      <c r="AI1321">
        <f t="shared" si="106"/>
        <v>3565</v>
      </c>
      <c r="AJ1321" t="str">
        <f t="shared" si="107"/>
        <v>Rest of Vic.</v>
      </c>
    </row>
    <row r="1322" spans="28:36" x14ac:dyDescent="0.2">
      <c r="AB1322" s="190">
        <v>3566</v>
      </c>
      <c r="AC1322" s="190">
        <v>3566</v>
      </c>
      <c r="AD1322" s="190" t="s">
        <v>244</v>
      </c>
      <c r="AE1322" s="190" t="s">
        <v>206</v>
      </c>
      <c r="AF1322" s="190">
        <v>1</v>
      </c>
      <c r="AG1322" s="190">
        <v>100</v>
      </c>
      <c r="AI1322">
        <f t="shared" si="106"/>
        <v>3566</v>
      </c>
      <c r="AJ1322" t="str">
        <f t="shared" si="107"/>
        <v>Rest of Vic.</v>
      </c>
    </row>
    <row r="1323" spans="28:36" x14ac:dyDescent="0.2">
      <c r="AB1323" s="190">
        <v>3567</v>
      </c>
      <c r="AC1323" s="190">
        <v>3567</v>
      </c>
      <c r="AD1323" s="190" t="s">
        <v>244</v>
      </c>
      <c r="AE1323" s="190" t="s">
        <v>206</v>
      </c>
      <c r="AF1323" s="190">
        <v>1</v>
      </c>
      <c r="AG1323" s="190">
        <v>100</v>
      </c>
      <c r="AI1323">
        <f t="shared" si="106"/>
        <v>3567</v>
      </c>
      <c r="AJ1323" t="str">
        <f t="shared" si="107"/>
        <v>Rest of Vic.</v>
      </c>
    </row>
    <row r="1324" spans="28:36" x14ac:dyDescent="0.2">
      <c r="AB1324" s="190">
        <v>3568</v>
      </c>
      <c r="AC1324" s="190">
        <v>3568</v>
      </c>
      <c r="AD1324" s="190" t="s">
        <v>244</v>
      </c>
      <c r="AE1324" s="190" t="s">
        <v>206</v>
      </c>
      <c r="AF1324" s="190">
        <v>1</v>
      </c>
      <c r="AG1324" s="190">
        <v>100</v>
      </c>
      <c r="AI1324">
        <f t="shared" si="106"/>
        <v>3568</v>
      </c>
      <c r="AJ1324" t="str">
        <f t="shared" si="107"/>
        <v>Rest of Vic.</v>
      </c>
    </row>
    <row r="1325" spans="28:36" x14ac:dyDescent="0.2">
      <c r="AB1325" s="190">
        <v>3570</v>
      </c>
      <c r="AC1325" s="190">
        <v>3570</v>
      </c>
      <c r="AD1325" s="190" t="s">
        <v>244</v>
      </c>
      <c r="AE1325" s="190" t="s">
        <v>206</v>
      </c>
      <c r="AF1325" s="190">
        <v>1</v>
      </c>
      <c r="AG1325" s="190">
        <v>100</v>
      </c>
      <c r="AI1325">
        <f t="shared" si="106"/>
        <v>3570</v>
      </c>
      <c r="AJ1325" t="str">
        <f t="shared" si="107"/>
        <v>Rest of Vic.</v>
      </c>
    </row>
    <row r="1326" spans="28:36" x14ac:dyDescent="0.2">
      <c r="AB1326" s="190">
        <v>3571</v>
      </c>
      <c r="AC1326" s="190">
        <v>3571</v>
      </c>
      <c r="AD1326" s="190" t="s">
        <v>244</v>
      </c>
      <c r="AE1326" s="190" t="s">
        <v>206</v>
      </c>
      <c r="AF1326" s="190">
        <v>1</v>
      </c>
      <c r="AG1326" s="190">
        <v>100</v>
      </c>
      <c r="AI1326">
        <f t="shared" si="106"/>
        <v>3571</v>
      </c>
      <c r="AJ1326" t="str">
        <f t="shared" si="107"/>
        <v>Rest of Vic.</v>
      </c>
    </row>
    <row r="1327" spans="28:36" x14ac:dyDescent="0.2">
      <c r="AB1327" s="190">
        <v>3572</v>
      </c>
      <c r="AC1327" s="190">
        <v>3572</v>
      </c>
      <c r="AD1327" s="190" t="s">
        <v>244</v>
      </c>
      <c r="AE1327" s="190" t="s">
        <v>206</v>
      </c>
      <c r="AF1327" s="190">
        <v>1</v>
      </c>
      <c r="AG1327" s="190">
        <v>100</v>
      </c>
      <c r="AI1327">
        <f t="shared" si="106"/>
        <v>3572</v>
      </c>
      <c r="AJ1327" t="str">
        <f t="shared" si="107"/>
        <v>Rest of Vic.</v>
      </c>
    </row>
    <row r="1328" spans="28:36" x14ac:dyDescent="0.2">
      <c r="AB1328" s="190">
        <v>3573</v>
      </c>
      <c r="AC1328" s="190">
        <v>3573</v>
      </c>
      <c r="AD1328" s="190" t="s">
        <v>244</v>
      </c>
      <c r="AE1328" s="190" t="s">
        <v>206</v>
      </c>
      <c r="AF1328" s="190">
        <v>1</v>
      </c>
      <c r="AG1328" s="190">
        <v>100</v>
      </c>
      <c r="AI1328">
        <f t="shared" si="106"/>
        <v>3573</v>
      </c>
      <c r="AJ1328" t="str">
        <f t="shared" si="107"/>
        <v>Rest of Vic.</v>
      </c>
    </row>
    <row r="1329" spans="28:36" x14ac:dyDescent="0.2">
      <c r="AB1329" s="190">
        <v>3575</v>
      </c>
      <c r="AC1329" s="190">
        <v>3575</v>
      </c>
      <c r="AD1329" s="190" t="s">
        <v>244</v>
      </c>
      <c r="AE1329" s="190" t="s">
        <v>206</v>
      </c>
      <c r="AF1329" s="190">
        <v>1</v>
      </c>
      <c r="AG1329" s="190">
        <v>100</v>
      </c>
      <c r="AI1329">
        <f t="shared" si="106"/>
        <v>3575</v>
      </c>
      <c r="AJ1329" t="str">
        <f t="shared" si="107"/>
        <v>Rest of Vic.</v>
      </c>
    </row>
    <row r="1330" spans="28:36" x14ac:dyDescent="0.2">
      <c r="AB1330" s="190">
        <v>3576</v>
      </c>
      <c r="AC1330" s="190">
        <v>3576</v>
      </c>
      <c r="AD1330" s="190" t="s">
        <v>244</v>
      </c>
      <c r="AE1330" s="190" t="s">
        <v>206</v>
      </c>
      <c r="AF1330" s="190">
        <v>1</v>
      </c>
      <c r="AG1330" s="190">
        <v>100</v>
      </c>
      <c r="AI1330">
        <f t="shared" si="106"/>
        <v>3576</v>
      </c>
      <c r="AJ1330" t="str">
        <f t="shared" si="107"/>
        <v>Rest of Vic.</v>
      </c>
    </row>
    <row r="1331" spans="28:36" x14ac:dyDescent="0.2">
      <c r="AB1331" s="190">
        <v>3579</v>
      </c>
      <c r="AC1331" s="190">
        <v>3579</v>
      </c>
      <c r="AD1331" s="190" t="s">
        <v>244</v>
      </c>
      <c r="AE1331" s="190" t="s">
        <v>206</v>
      </c>
      <c r="AF1331" s="190">
        <v>1</v>
      </c>
      <c r="AG1331" s="190">
        <v>100</v>
      </c>
      <c r="AI1331">
        <f t="shared" si="106"/>
        <v>3579</v>
      </c>
      <c r="AJ1331" t="str">
        <f t="shared" si="107"/>
        <v>Rest of Vic.</v>
      </c>
    </row>
    <row r="1332" spans="28:36" x14ac:dyDescent="0.2">
      <c r="AB1332" s="190">
        <v>3580</v>
      </c>
      <c r="AC1332" s="190">
        <v>3580</v>
      </c>
      <c r="AD1332" s="190" t="s">
        <v>240</v>
      </c>
      <c r="AE1332" s="190" t="s">
        <v>197</v>
      </c>
      <c r="AF1332" s="190">
        <v>3.9522999999999997E-3</v>
      </c>
      <c r="AG1332" s="190">
        <v>0.39522800000000002</v>
      </c>
      <c r="AI1332">
        <f t="shared" si="106"/>
        <v>3580</v>
      </c>
      <c r="AJ1332" t="str">
        <f t="shared" si="107"/>
        <v>Rest of NSW</v>
      </c>
    </row>
    <row r="1333" spans="28:36" x14ac:dyDescent="0.2">
      <c r="AB1333" s="190">
        <v>3580</v>
      </c>
      <c r="AC1333" s="190">
        <v>3580</v>
      </c>
      <c r="AD1333" s="190" t="s">
        <v>244</v>
      </c>
      <c r="AE1333" s="190" t="s">
        <v>206</v>
      </c>
      <c r="AF1333" s="190">
        <v>0.99604800000000004</v>
      </c>
      <c r="AG1333" s="190">
        <v>99.604799999999997</v>
      </c>
      <c r="AI1333">
        <f t="shared" si="106"/>
        <v>3580</v>
      </c>
      <c r="AJ1333" t="str">
        <f t="shared" si="107"/>
        <v>Rest of Vic.</v>
      </c>
    </row>
    <row r="1334" spans="28:36" x14ac:dyDescent="0.2">
      <c r="AB1334" s="190">
        <v>3581</v>
      </c>
      <c r="AC1334" s="190">
        <v>3581</v>
      </c>
      <c r="AD1334" s="190" t="s">
        <v>244</v>
      </c>
      <c r="AE1334" s="190" t="s">
        <v>206</v>
      </c>
      <c r="AF1334" s="190">
        <v>1</v>
      </c>
      <c r="AG1334" s="190">
        <v>100</v>
      </c>
      <c r="AI1334">
        <f t="shared" si="106"/>
        <v>3581</v>
      </c>
      <c r="AJ1334" t="str">
        <f t="shared" si="107"/>
        <v>Rest of Vic.</v>
      </c>
    </row>
    <row r="1335" spans="28:36" x14ac:dyDescent="0.2">
      <c r="AB1335" s="190">
        <v>3583</v>
      </c>
      <c r="AC1335" s="190">
        <v>3583</v>
      </c>
      <c r="AD1335" s="190" t="s">
        <v>244</v>
      </c>
      <c r="AE1335" s="190" t="s">
        <v>206</v>
      </c>
      <c r="AF1335" s="190">
        <v>1</v>
      </c>
      <c r="AG1335" s="190">
        <v>100</v>
      </c>
      <c r="AI1335">
        <f t="shared" si="106"/>
        <v>3583</v>
      </c>
      <c r="AJ1335" t="str">
        <f t="shared" si="107"/>
        <v>Rest of Vic.</v>
      </c>
    </row>
    <row r="1336" spans="28:36" x14ac:dyDescent="0.2">
      <c r="AB1336" s="190">
        <v>3584</v>
      </c>
      <c r="AC1336" s="190">
        <v>3584</v>
      </c>
      <c r="AD1336" s="190" t="s">
        <v>244</v>
      </c>
      <c r="AE1336" s="190" t="s">
        <v>206</v>
      </c>
      <c r="AF1336" s="190">
        <v>1</v>
      </c>
      <c r="AG1336" s="190">
        <v>100</v>
      </c>
      <c r="AI1336">
        <f t="shared" si="106"/>
        <v>3584</v>
      </c>
      <c r="AJ1336" t="str">
        <f t="shared" si="107"/>
        <v>Rest of Vic.</v>
      </c>
    </row>
    <row r="1337" spans="28:36" x14ac:dyDescent="0.2">
      <c r="AB1337" s="190">
        <v>3585</v>
      </c>
      <c r="AC1337" s="190">
        <v>3585</v>
      </c>
      <c r="AD1337" s="190" t="s">
        <v>240</v>
      </c>
      <c r="AE1337" s="190" t="s">
        <v>197</v>
      </c>
      <c r="AF1337" s="190">
        <v>2.34001E-2</v>
      </c>
      <c r="AG1337" s="190">
        <v>2.3400099999999999</v>
      </c>
      <c r="AI1337">
        <f t="shared" si="106"/>
        <v>3585</v>
      </c>
      <c r="AJ1337" t="str">
        <f t="shared" si="107"/>
        <v>Rest of NSW</v>
      </c>
    </row>
    <row r="1338" spans="28:36" x14ac:dyDescent="0.2">
      <c r="AB1338" s="190">
        <v>3585</v>
      </c>
      <c r="AC1338" s="190">
        <v>3585</v>
      </c>
      <c r="AD1338" s="190" t="s">
        <v>244</v>
      </c>
      <c r="AE1338" s="190" t="s">
        <v>206</v>
      </c>
      <c r="AF1338" s="190">
        <v>0.97660000000000002</v>
      </c>
      <c r="AG1338" s="190">
        <v>97.66</v>
      </c>
      <c r="AI1338">
        <f t="shared" si="106"/>
        <v>3585</v>
      </c>
      <c r="AJ1338" t="str">
        <f t="shared" si="107"/>
        <v>Rest of Vic.</v>
      </c>
    </row>
    <row r="1339" spans="28:36" x14ac:dyDescent="0.2">
      <c r="AB1339" s="190">
        <v>3586</v>
      </c>
      <c r="AC1339" s="190">
        <v>3586</v>
      </c>
      <c r="AD1339" s="190" t="s">
        <v>240</v>
      </c>
      <c r="AE1339" s="190" t="s">
        <v>197</v>
      </c>
      <c r="AF1339" s="190">
        <v>7.2436799999999996E-2</v>
      </c>
      <c r="AG1339" s="190">
        <v>7.2436800000000003</v>
      </c>
      <c r="AI1339">
        <f t="shared" si="106"/>
        <v>3586</v>
      </c>
      <c r="AJ1339" t="str">
        <f t="shared" si="107"/>
        <v>Rest of NSW</v>
      </c>
    </row>
    <row r="1340" spans="28:36" x14ac:dyDescent="0.2">
      <c r="AB1340" s="190">
        <v>3586</v>
      </c>
      <c r="AC1340" s="190">
        <v>3586</v>
      </c>
      <c r="AD1340" s="190" t="s">
        <v>244</v>
      </c>
      <c r="AE1340" s="190" t="s">
        <v>206</v>
      </c>
      <c r="AF1340" s="190">
        <v>0.92756300000000003</v>
      </c>
      <c r="AG1340" s="190">
        <v>92.756299999999996</v>
      </c>
      <c r="AI1340">
        <f t="shared" si="106"/>
        <v>3586</v>
      </c>
      <c r="AJ1340" t="str">
        <f t="shared" si="107"/>
        <v>Rest of Vic.</v>
      </c>
    </row>
    <row r="1341" spans="28:36" x14ac:dyDescent="0.2">
      <c r="AB1341" s="190">
        <v>3588</v>
      </c>
      <c r="AC1341" s="190">
        <v>3588</v>
      </c>
      <c r="AD1341" s="190" t="s">
        <v>244</v>
      </c>
      <c r="AE1341" s="190" t="s">
        <v>206</v>
      </c>
      <c r="AF1341" s="190">
        <v>1</v>
      </c>
      <c r="AG1341" s="190">
        <v>100</v>
      </c>
      <c r="AI1341">
        <f t="shared" si="106"/>
        <v>3588</v>
      </c>
      <c r="AJ1341" t="str">
        <f t="shared" si="107"/>
        <v>Rest of Vic.</v>
      </c>
    </row>
    <row r="1342" spans="28:36" x14ac:dyDescent="0.2">
      <c r="AB1342" s="190">
        <v>3589</v>
      </c>
      <c r="AC1342" s="190">
        <v>3589</v>
      </c>
      <c r="AD1342" s="190" t="s">
        <v>244</v>
      </c>
      <c r="AE1342" s="190" t="s">
        <v>206</v>
      </c>
      <c r="AF1342" s="190">
        <v>1</v>
      </c>
      <c r="AG1342" s="190">
        <v>100</v>
      </c>
      <c r="AI1342">
        <f t="shared" si="106"/>
        <v>3589</v>
      </c>
      <c r="AJ1342" t="str">
        <f t="shared" si="107"/>
        <v>Rest of Vic.</v>
      </c>
    </row>
    <row r="1343" spans="28:36" x14ac:dyDescent="0.2">
      <c r="AB1343" s="190">
        <v>3590</v>
      </c>
      <c r="AC1343" s="190">
        <v>3590</v>
      </c>
      <c r="AD1343" s="190" t="s">
        <v>244</v>
      </c>
      <c r="AE1343" s="190" t="s">
        <v>206</v>
      </c>
      <c r="AF1343" s="190">
        <v>1</v>
      </c>
      <c r="AG1343" s="190">
        <v>100</v>
      </c>
      <c r="AI1343">
        <f t="shared" ref="AI1343:AI1406" si="108">AB1343*1</f>
        <v>3590</v>
      </c>
      <c r="AJ1343" t="str">
        <f t="shared" ref="AJ1343:AJ1406" si="109">AE1343</f>
        <v>Rest of Vic.</v>
      </c>
    </row>
    <row r="1344" spans="28:36" x14ac:dyDescent="0.2">
      <c r="AB1344" s="190">
        <v>3591</v>
      </c>
      <c r="AC1344" s="190">
        <v>3591</v>
      </c>
      <c r="AD1344" s="190" t="s">
        <v>244</v>
      </c>
      <c r="AE1344" s="190" t="s">
        <v>206</v>
      </c>
      <c r="AF1344" s="190">
        <v>1</v>
      </c>
      <c r="AG1344" s="190">
        <v>100</v>
      </c>
      <c r="AI1344">
        <f t="shared" si="108"/>
        <v>3591</v>
      </c>
      <c r="AJ1344" t="str">
        <f t="shared" si="109"/>
        <v>Rest of Vic.</v>
      </c>
    </row>
    <row r="1345" spans="28:36" x14ac:dyDescent="0.2">
      <c r="AB1345" s="190">
        <v>3594</v>
      </c>
      <c r="AC1345" s="190">
        <v>3594</v>
      </c>
      <c r="AD1345" s="190" t="s">
        <v>244</v>
      </c>
      <c r="AE1345" s="190" t="s">
        <v>206</v>
      </c>
      <c r="AF1345" s="190">
        <v>1</v>
      </c>
      <c r="AG1345" s="190">
        <v>100</v>
      </c>
      <c r="AI1345">
        <f t="shared" si="108"/>
        <v>3594</v>
      </c>
      <c r="AJ1345" t="str">
        <f t="shared" si="109"/>
        <v>Rest of Vic.</v>
      </c>
    </row>
    <row r="1346" spans="28:36" x14ac:dyDescent="0.2">
      <c r="AB1346" s="190">
        <v>3595</v>
      </c>
      <c r="AC1346" s="190">
        <v>3595</v>
      </c>
      <c r="AD1346" s="190" t="s">
        <v>244</v>
      </c>
      <c r="AE1346" s="190" t="s">
        <v>206</v>
      </c>
      <c r="AF1346" s="190">
        <v>1</v>
      </c>
      <c r="AG1346" s="190">
        <v>100</v>
      </c>
      <c r="AI1346">
        <f t="shared" si="108"/>
        <v>3595</v>
      </c>
      <c r="AJ1346" t="str">
        <f t="shared" si="109"/>
        <v>Rest of Vic.</v>
      </c>
    </row>
    <row r="1347" spans="28:36" x14ac:dyDescent="0.2">
      <c r="AB1347" s="190">
        <v>3596</v>
      </c>
      <c r="AC1347" s="190">
        <v>3596</v>
      </c>
      <c r="AD1347" s="190" t="s">
        <v>244</v>
      </c>
      <c r="AE1347" s="190" t="s">
        <v>206</v>
      </c>
      <c r="AF1347" s="190">
        <v>1</v>
      </c>
      <c r="AG1347" s="190">
        <v>100</v>
      </c>
      <c r="AI1347">
        <f t="shared" si="108"/>
        <v>3596</v>
      </c>
      <c r="AJ1347" t="str">
        <f t="shared" si="109"/>
        <v>Rest of Vic.</v>
      </c>
    </row>
    <row r="1348" spans="28:36" x14ac:dyDescent="0.2">
      <c r="AB1348" s="190">
        <v>3597</v>
      </c>
      <c r="AC1348" s="190">
        <v>3597</v>
      </c>
      <c r="AD1348" s="190" t="s">
        <v>240</v>
      </c>
      <c r="AE1348" s="190" t="s">
        <v>197</v>
      </c>
      <c r="AF1348" s="190">
        <v>4.1980000000000001E-4</v>
      </c>
      <c r="AG1348" s="190">
        <v>4.1976899999999998E-2</v>
      </c>
      <c r="AI1348">
        <f t="shared" si="108"/>
        <v>3597</v>
      </c>
      <c r="AJ1348" t="str">
        <f t="shared" si="109"/>
        <v>Rest of NSW</v>
      </c>
    </row>
    <row r="1349" spans="28:36" x14ac:dyDescent="0.2">
      <c r="AB1349" s="190">
        <v>3597</v>
      </c>
      <c r="AC1349" s="190">
        <v>3597</v>
      </c>
      <c r="AD1349" s="190" t="s">
        <v>244</v>
      </c>
      <c r="AE1349" s="190" t="s">
        <v>206</v>
      </c>
      <c r="AF1349" s="190">
        <v>0.99958000000000002</v>
      </c>
      <c r="AG1349" s="190">
        <v>99.957999999999998</v>
      </c>
      <c r="AI1349">
        <f t="shared" si="108"/>
        <v>3597</v>
      </c>
      <c r="AJ1349" t="str">
        <f t="shared" si="109"/>
        <v>Rest of Vic.</v>
      </c>
    </row>
    <row r="1350" spans="28:36" x14ac:dyDescent="0.2">
      <c r="AB1350" s="190">
        <v>3599</v>
      </c>
      <c r="AC1350" s="190">
        <v>3599</v>
      </c>
      <c r="AD1350" s="190" t="s">
        <v>244</v>
      </c>
      <c r="AE1350" s="190" t="s">
        <v>206</v>
      </c>
      <c r="AF1350" s="190">
        <v>1</v>
      </c>
      <c r="AG1350" s="190">
        <v>100</v>
      </c>
      <c r="AI1350">
        <f t="shared" si="108"/>
        <v>3599</v>
      </c>
      <c r="AJ1350" t="str">
        <f t="shared" si="109"/>
        <v>Rest of Vic.</v>
      </c>
    </row>
    <row r="1351" spans="28:36" x14ac:dyDescent="0.2">
      <c r="AB1351" s="190">
        <v>3607</v>
      </c>
      <c r="AC1351" s="190">
        <v>3607</v>
      </c>
      <c r="AD1351" s="190" t="s">
        <v>244</v>
      </c>
      <c r="AE1351" s="190" t="s">
        <v>206</v>
      </c>
      <c r="AF1351" s="190">
        <v>1</v>
      </c>
      <c r="AG1351" s="190">
        <v>100</v>
      </c>
      <c r="AI1351">
        <f t="shared" si="108"/>
        <v>3607</v>
      </c>
      <c r="AJ1351" t="str">
        <f t="shared" si="109"/>
        <v>Rest of Vic.</v>
      </c>
    </row>
    <row r="1352" spans="28:36" x14ac:dyDescent="0.2">
      <c r="AB1352" s="190">
        <v>3608</v>
      </c>
      <c r="AC1352" s="190">
        <v>3608</v>
      </c>
      <c r="AD1352" s="190" t="s">
        <v>244</v>
      </c>
      <c r="AE1352" s="190" t="s">
        <v>206</v>
      </c>
      <c r="AF1352" s="190">
        <v>1</v>
      </c>
      <c r="AG1352" s="190">
        <v>100</v>
      </c>
      <c r="AI1352">
        <f t="shared" si="108"/>
        <v>3608</v>
      </c>
      <c r="AJ1352" t="str">
        <f t="shared" si="109"/>
        <v>Rest of Vic.</v>
      </c>
    </row>
    <row r="1353" spans="28:36" x14ac:dyDescent="0.2">
      <c r="AB1353" s="190">
        <v>3610</v>
      </c>
      <c r="AC1353" s="190">
        <v>3610</v>
      </c>
      <c r="AD1353" s="190" t="s">
        <v>244</v>
      </c>
      <c r="AE1353" s="190" t="s">
        <v>206</v>
      </c>
      <c r="AF1353" s="190">
        <v>1</v>
      </c>
      <c r="AG1353" s="190">
        <v>100</v>
      </c>
      <c r="AI1353">
        <f t="shared" si="108"/>
        <v>3610</v>
      </c>
      <c r="AJ1353" t="str">
        <f t="shared" si="109"/>
        <v>Rest of Vic.</v>
      </c>
    </row>
    <row r="1354" spans="28:36" x14ac:dyDescent="0.2">
      <c r="AB1354" s="190">
        <v>3612</v>
      </c>
      <c r="AC1354" s="190">
        <v>3612</v>
      </c>
      <c r="AD1354" s="190" t="s">
        <v>244</v>
      </c>
      <c r="AE1354" s="190" t="s">
        <v>206</v>
      </c>
      <c r="AF1354" s="190">
        <v>1</v>
      </c>
      <c r="AG1354" s="190">
        <v>100</v>
      </c>
      <c r="AI1354">
        <f t="shared" si="108"/>
        <v>3612</v>
      </c>
      <c r="AJ1354" t="str">
        <f t="shared" si="109"/>
        <v>Rest of Vic.</v>
      </c>
    </row>
    <row r="1355" spans="28:36" x14ac:dyDescent="0.2">
      <c r="AB1355" s="190">
        <v>3614</v>
      </c>
      <c r="AC1355" s="190">
        <v>3614</v>
      </c>
      <c r="AD1355" s="190" t="s">
        <v>244</v>
      </c>
      <c r="AE1355" s="190" t="s">
        <v>206</v>
      </c>
      <c r="AF1355" s="190">
        <v>1</v>
      </c>
      <c r="AG1355" s="190">
        <v>100</v>
      </c>
      <c r="AI1355">
        <f t="shared" si="108"/>
        <v>3614</v>
      </c>
      <c r="AJ1355" t="str">
        <f t="shared" si="109"/>
        <v>Rest of Vic.</v>
      </c>
    </row>
    <row r="1356" spans="28:36" x14ac:dyDescent="0.2">
      <c r="AB1356" s="190">
        <v>3616</v>
      </c>
      <c r="AC1356" s="190">
        <v>3616</v>
      </c>
      <c r="AD1356" s="190" t="s">
        <v>244</v>
      </c>
      <c r="AE1356" s="190" t="s">
        <v>206</v>
      </c>
      <c r="AF1356" s="190">
        <v>1</v>
      </c>
      <c r="AG1356" s="190">
        <v>100</v>
      </c>
      <c r="AI1356">
        <f t="shared" si="108"/>
        <v>3616</v>
      </c>
      <c r="AJ1356" t="str">
        <f t="shared" si="109"/>
        <v>Rest of Vic.</v>
      </c>
    </row>
    <row r="1357" spans="28:36" x14ac:dyDescent="0.2">
      <c r="AB1357" s="190">
        <v>3617</v>
      </c>
      <c r="AC1357" s="190">
        <v>3617</v>
      </c>
      <c r="AD1357" s="190" t="s">
        <v>244</v>
      </c>
      <c r="AE1357" s="190" t="s">
        <v>206</v>
      </c>
      <c r="AF1357" s="190">
        <v>1</v>
      </c>
      <c r="AG1357" s="190">
        <v>100</v>
      </c>
      <c r="AI1357">
        <f t="shared" si="108"/>
        <v>3617</v>
      </c>
      <c r="AJ1357" t="str">
        <f t="shared" si="109"/>
        <v>Rest of Vic.</v>
      </c>
    </row>
    <row r="1358" spans="28:36" x14ac:dyDescent="0.2">
      <c r="AB1358" s="190">
        <v>3618</v>
      </c>
      <c r="AC1358" s="190">
        <v>3618</v>
      </c>
      <c r="AD1358" s="190" t="s">
        <v>244</v>
      </c>
      <c r="AE1358" s="190" t="s">
        <v>206</v>
      </c>
      <c r="AF1358" s="190">
        <v>1</v>
      </c>
      <c r="AG1358" s="190">
        <v>100</v>
      </c>
      <c r="AI1358">
        <f t="shared" si="108"/>
        <v>3618</v>
      </c>
      <c r="AJ1358" t="str">
        <f t="shared" si="109"/>
        <v>Rest of Vic.</v>
      </c>
    </row>
    <row r="1359" spans="28:36" x14ac:dyDescent="0.2">
      <c r="AB1359" s="190">
        <v>3620</v>
      </c>
      <c r="AC1359" s="190">
        <v>3620</v>
      </c>
      <c r="AD1359" s="190" t="s">
        <v>244</v>
      </c>
      <c r="AE1359" s="190" t="s">
        <v>206</v>
      </c>
      <c r="AF1359" s="190">
        <v>1</v>
      </c>
      <c r="AG1359" s="190">
        <v>100</v>
      </c>
      <c r="AI1359">
        <f t="shared" si="108"/>
        <v>3620</v>
      </c>
      <c r="AJ1359" t="str">
        <f t="shared" si="109"/>
        <v>Rest of Vic.</v>
      </c>
    </row>
    <row r="1360" spans="28:36" x14ac:dyDescent="0.2">
      <c r="AB1360" s="190">
        <v>3621</v>
      </c>
      <c r="AC1360" s="190">
        <v>3621</v>
      </c>
      <c r="AD1360" s="190" t="s">
        <v>244</v>
      </c>
      <c r="AE1360" s="190" t="s">
        <v>206</v>
      </c>
      <c r="AF1360" s="190">
        <v>1</v>
      </c>
      <c r="AG1360" s="190">
        <v>100</v>
      </c>
      <c r="AI1360">
        <f t="shared" si="108"/>
        <v>3621</v>
      </c>
      <c r="AJ1360" t="str">
        <f t="shared" si="109"/>
        <v>Rest of Vic.</v>
      </c>
    </row>
    <row r="1361" spans="28:36" x14ac:dyDescent="0.2">
      <c r="AB1361" s="190">
        <v>3622</v>
      </c>
      <c r="AC1361" s="190">
        <v>3622</v>
      </c>
      <c r="AD1361" s="190" t="s">
        <v>244</v>
      </c>
      <c r="AE1361" s="190" t="s">
        <v>206</v>
      </c>
      <c r="AF1361" s="190">
        <v>1</v>
      </c>
      <c r="AG1361" s="190">
        <v>100</v>
      </c>
      <c r="AI1361">
        <f t="shared" si="108"/>
        <v>3622</v>
      </c>
      <c r="AJ1361" t="str">
        <f t="shared" si="109"/>
        <v>Rest of Vic.</v>
      </c>
    </row>
    <row r="1362" spans="28:36" x14ac:dyDescent="0.2">
      <c r="AB1362" s="190">
        <v>3623</v>
      </c>
      <c r="AC1362" s="190">
        <v>3623</v>
      </c>
      <c r="AD1362" s="190" t="s">
        <v>244</v>
      </c>
      <c r="AE1362" s="190" t="s">
        <v>206</v>
      </c>
      <c r="AF1362" s="190">
        <v>1</v>
      </c>
      <c r="AG1362" s="190">
        <v>100</v>
      </c>
      <c r="AI1362">
        <f t="shared" si="108"/>
        <v>3623</v>
      </c>
      <c r="AJ1362" t="str">
        <f t="shared" si="109"/>
        <v>Rest of Vic.</v>
      </c>
    </row>
    <row r="1363" spans="28:36" x14ac:dyDescent="0.2">
      <c r="AB1363" s="190">
        <v>3624</v>
      </c>
      <c r="AC1363" s="190">
        <v>3624</v>
      </c>
      <c r="AD1363" s="190" t="s">
        <v>244</v>
      </c>
      <c r="AE1363" s="190" t="s">
        <v>206</v>
      </c>
      <c r="AF1363" s="190">
        <v>1</v>
      </c>
      <c r="AG1363" s="190">
        <v>100</v>
      </c>
      <c r="AI1363">
        <f t="shared" si="108"/>
        <v>3624</v>
      </c>
      <c r="AJ1363" t="str">
        <f t="shared" si="109"/>
        <v>Rest of Vic.</v>
      </c>
    </row>
    <row r="1364" spans="28:36" x14ac:dyDescent="0.2">
      <c r="AB1364" s="190">
        <v>3629</v>
      </c>
      <c r="AC1364" s="190">
        <v>3629</v>
      </c>
      <c r="AD1364" s="190" t="s">
        <v>244</v>
      </c>
      <c r="AE1364" s="190" t="s">
        <v>206</v>
      </c>
      <c r="AF1364" s="190">
        <v>1</v>
      </c>
      <c r="AG1364" s="190">
        <v>100</v>
      </c>
      <c r="AI1364">
        <f t="shared" si="108"/>
        <v>3629</v>
      </c>
      <c r="AJ1364" t="str">
        <f t="shared" si="109"/>
        <v>Rest of Vic.</v>
      </c>
    </row>
    <row r="1365" spans="28:36" x14ac:dyDescent="0.2">
      <c r="AB1365" s="190">
        <v>3630</v>
      </c>
      <c r="AC1365" s="190">
        <v>3630</v>
      </c>
      <c r="AD1365" s="190" t="s">
        <v>244</v>
      </c>
      <c r="AE1365" s="190" t="s">
        <v>206</v>
      </c>
      <c r="AF1365" s="190">
        <v>1</v>
      </c>
      <c r="AG1365" s="190">
        <v>100</v>
      </c>
      <c r="AI1365">
        <f t="shared" si="108"/>
        <v>3630</v>
      </c>
      <c r="AJ1365" t="str">
        <f t="shared" si="109"/>
        <v>Rest of Vic.</v>
      </c>
    </row>
    <row r="1366" spans="28:36" x14ac:dyDescent="0.2">
      <c r="AB1366" s="190">
        <v>3631</v>
      </c>
      <c r="AC1366" s="190">
        <v>3631</v>
      </c>
      <c r="AD1366" s="190" t="s">
        <v>244</v>
      </c>
      <c r="AE1366" s="190" t="s">
        <v>206</v>
      </c>
      <c r="AF1366" s="190">
        <v>1</v>
      </c>
      <c r="AG1366" s="190">
        <v>100</v>
      </c>
      <c r="AI1366">
        <f t="shared" si="108"/>
        <v>3631</v>
      </c>
      <c r="AJ1366" t="str">
        <f t="shared" si="109"/>
        <v>Rest of Vic.</v>
      </c>
    </row>
    <row r="1367" spans="28:36" x14ac:dyDescent="0.2">
      <c r="AB1367" s="190">
        <v>3633</v>
      </c>
      <c r="AC1367" s="190">
        <v>3633</v>
      </c>
      <c r="AD1367" s="190" t="s">
        <v>244</v>
      </c>
      <c r="AE1367" s="190" t="s">
        <v>206</v>
      </c>
      <c r="AF1367" s="190">
        <v>1</v>
      </c>
      <c r="AG1367" s="190">
        <v>100</v>
      </c>
      <c r="AI1367">
        <f t="shared" si="108"/>
        <v>3633</v>
      </c>
      <c r="AJ1367" t="str">
        <f t="shared" si="109"/>
        <v>Rest of Vic.</v>
      </c>
    </row>
    <row r="1368" spans="28:36" x14ac:dyDescent="0.2">
      <c r="AB1368" s="190">
        <v>3634</v>
      </c>
      <c r="AC1368" s="190">
        <v>3634</v>
      </c>
      <c r="AD1368" s="190" t="s">
        <v>244</v>
      </c>
      <c r="AE1368" s="190" t="s">
        <v>206</v>
      </c>
      <c r="AF1368" s="190">
        <v>1</v>
      </c>
      <c r="AG1368" s="190">
        <v>100</v>
      </c>
      <c r="AI1368">
        <f t="shared" si="108"/>
        <v>3634</v>
      </c>
      <c r="AJ1368" t="str">
        <f t="shared" si="109"/>
        <v>Rest of Vic.</v>
      </c>
    </row>
    <row r="1369" spans="28:36" x14ac:dyDescent="0.2">
      <c r="AB1369" s="190">
        <v>3635</v>
      </c>
      <c r="AC1369" s="190">
        <v>3635</v>
      </c>
      <c r="AD1369" s="190" t="s">
        <v>244</v>
      </c>
      <c r="AE1369" s="190" t="s">
        <v>206</v>
      </c>
      <c r="AF1369" s="190">
        <v>1</v>
      </c>
      <c r="AG1369" s="190">
        <v>100</v>
      </c>
      <c r="AI1369">
        <f t="shared" si="108"/>
        <v>3635</v>
      </c>
      <c r="AJ1369" t="str">
        <f t="shared" si="109"/>
        <v>Rest of Vic.</v>
      </c>
    </row>
    <row r="1370" spans="28:36" x14ac:dyDescent="0.2">
      <c r="AB1370" s="190">
        <v>3636</v>
      </c>
      <c r="AC1370" s="190">
        <v>3636</v>
      </c>
      <c r="AD1370" s="190" t="s">
        <v>244</v>
      </c>
      <c r="AE1370" s="190" t="s">
        <v>206</v>
      </c>
      <c r="AF1370" s="190">
        <v>1</v>
      </c>
      <c r="AG1370" s="190">
        <v>100</v>
      </c>
      <c r="AI1370">
        <f t="shared" si="108"/>
        <v>3636</v>
      </c>
      <c r="AJ1370" t="str">
        <f t="shared" si="109"/>
        <v>Rest of Vic.</v>
      </c>
    </row>
    <row r="1371" spans="28:36" x14ac:dyDescent="0.2">
      <c r="AB1371" s="190">
        <v>3637</v>
      </c>
      <c r="AC1371" s="190">
        <v>3637</v>
      </c>
      <c r="AD1371" s="190" t="s">
        <v>244</v>
      </c>
      <c r="AE1371" s="190" t="s">
        <v>206</v>
      </c>
      <c r="AF1371" s="190">
        <v>1</v>
      </c>
      <c r="AG1371" s="190">
        <v>100</v>
      </c>
      <c r="AI1371">
        <f t="shared" si="108"/>
        <v>3637</v>
      </c>
      <c r="AJ1371" t="str">
        <f t="shared" si="109"/>
        <v>Rest of Vic.</v>
      </c>
    </row>
    <row r="1372" spans="28:36" x14ac:dyDescent="0.2">
      <c r="AB1372" s="190">
        <v>3638</v>
      </c>
      <c r="AC1372" s="190">
        <v>3638</v>
      </c>
      <c r="AD1372" s="190" t="s">
        <v>244</v>
      </c>
      <c r="AE1372" s="190" t="s">
        <v>206</v>
      </c>
      <c r="AF1372" s="190">
        <v>1</v>
      </c>
      <c r="AG1372" s="190">
        <v>100</v>
      </c>
      <c r="AI1372">
        <f t="shared" si="108"/>
        <v>3638</v>
      </c>
      <c r="AJ1372" t="str">
        <f t="shared" si="109"/>
        <v>Rest of Vic.</v>
      </c>
    </row>
    <row r="1373" spans="28:36" x14ac:dyDescent="0.2">
      <c r="AB1373" s="190">
        <v>3639</v>
      </c>
      <c r="AC1373" s="190">
        <v>3639</v>
      </c>
      <c r="AD1373" s="190" t="s">
        <v>240</v>
      </c>
      <c r="AE1373" s="190" t="s">
        <v>197</v>
      </c>
      <c r="AF1373" s="190">
        <v>1.8031999999999999E-2</v>
      </c>
      <c r="AG1373" s="190">
        <v>1.8031999999999999</v>
      </c>
      <c r="AI1373">
        <f t="shared" si="108"/>
        <v>3639</v>
      </c>
      <c r="AJ1373" t="str">
        <f t="shared" si="109"/>
        <v>Rest of NSW</v>
      </c>
    </row>
    <row r="1374" spans="28:36" x14ac:dyDescent="0.2">
      <c r="AB1374" s="190">
        <v>3639</v>
      </c>
      <c r="AC1374" s="190">
        <v>3639</v>
      </c>
      <c r="AD1374" s="190" t="s">
        <v>244</v>
      </c>
      <c r="AE1374" s="190" t="s">
        <v>206</v>
      </c>
      <c r="AF1374" s="190">
        <v>0.98196799999999995</v>
      </c>
      <c r="AG1374" s="190">
        <v>98.196799999999996</v>
      </c>
      <c r="AI1374">
        <f t="shared" si="108"/>
        <v>3639</v>
      </c>
      <c r="AJ1374" t="str">
        <f t="shared" si="109"/>
        <v>Rest of Vic.</v>
      </c>
    </row>
    <row r="1375" spans="28:36" x14ac:dyDescent="0.2">
      <c r="AB1375" s="190">
        <v>3640</v>
      </c>
      <c r="AC1375" s="190">
        <v>3640</v>
      </c>
      <c r="AD1375" s="190" t="s">
        <v>244</v>
      </c>
      <c r="AE1375" s="190" t="s">
        <v>206</v>
      </c>
      <c r="AF1375" s="190">
        <v>1</v>
      </c>
      <c r="AG1375" s="190">
        <v>100</v>
      </c>
      <c r="AI1375">
        <f t="shared" si="108"/>
        <v>3640</v>
      </c>
      <c r="AJ1375" t="str">
        <f t="shared" si="109"/>
        <v>Rest of Vic.</v>
      </c>
    </row>
    <row r="1376" spans="28:36" x14ac:dyDescent="0.2">
      <c r="AB1376" s="190">
        <v>3641</v>
      </c>
      <c r="AC1376" s="190">
        <v>3641</v>
      </c>
      <c r="AD1376" s="190" t="s">
        <v>244</v>
      </c>
      <c r="AE1376" s="190" t="s">
        <v>206</v>
      </c>
      <c r="AF1376" s="190">
        <v>1</v>
      </c>
      <c r="AG1376" s="190">
        <v>100</v>
      </c>
      <c r="AI1376">
        <f t="shared" si="108"/>
        <v>3641</v>
      </c>
      <c r="AJ1376" t="str">
        <f t="shared" si="109"/>
        <v>Rest of Vic.</v>
      </c>
    </row>
    <row r="1377" spans="28:36" x14ac:dyDescent="0.2">
      <c r="AB1377" s="190">
        <v>3644</v>
      </c>
      <c r="AC1377" s="190">
        <v>3644</v>
      </c>
      <c r="AD1377" s="190" t="s">
        <v>240</v>
      </c>
      <c r="AE1377" s="190" t="s">
        <v>197</v>
      </c>
      <c r="AF1377" s="190">
        <v>0.197355</v>
      </c>
      <c r="AG1377" s="190">
        <v>19.735499999999998</v>
      </c>
      <c r="AI1377">
        <f t="shared" si="108"/>
        <v>3644</v>
      </c>
      <c r="AJ1377" t="str">
        <f t="shared" si="109"/>
        <v>Rest of NSW</v>
      </c>
    </row>
    <row r="1378" spans="28:36" x14ac:dyDescent="0.2">
      <c r="AB1378" s="190">
        <v>3644</v>
      </c>
      <c r="AC1378" s="190">
        <v>3644</v>
      </c>
      <c r="AD1378" s="190" t="s">
        <v>244</v>
      </c>
      <c r="AE1378" s="190" t="s">
        <v>206</v>
      </c>
      <c r="AF1378" s="190">
        <v>0.80264500000000005</v>
      </c>
      <c r="AG1378" s="190">
        <v>80.264499999999998</v>
      </c>
      <c r="AI1378">
        <f t="shared" si="108"/>
        <v>3644</v>
      </c>
      <c r="AJ1378" t="str">
        <f t="shared" si="109"/>
        <v>Rest of Vic.</v>
      </c>
    </row>
    <row r="1379" spans="28:36" x14ac:dyDescent="0.2">
      <c r="AB1379" s="190">
        <v>3646</v>
      </c>
      <c r="AC1379" s="190">
        <v>3646</v>
      </c>
      <c r="AD1379" s="190" t="s">
        <v>244</v>
      </c>
      <c r="AE1379" s="190" t="s">
        <v>206</v>
      </c>
      <c r="AF1379" s="190">
        <v>1</v>
      </c>
      <c r="AG1379" s="190">
        <v>100</v>
      </c>
      <c r="AI1379">
        <f t="shared" si="108"/>
        <v>3646</v>
      </c>
      <c r="AJ1379" t="str">
        <f t="shared" si="109"/>
        <v>Rest of Vic.</v>
      </c>
    </row>
    <row r="1380" spans="28:36" x14ac:dyDescent="0.2">
      <c r="AB1380" s="190">
        <v>3647</v>
      </c>
      <c r="AC1380" s="190">
        <v>3647</v>
      </c>
      <c r="AD1380" s="190" t="s">
        <v>244</v>
      </c>
      <c r="AE1380" s="190" t="s">
        <v>206</v>
      </c>
      <c r="AF1380" s="190">
        <v>1</v>
      </c>
      <c r="AG1380" s="190">
        <v>100</v>
      </c>
      <c r="AI1380">
        <f t="shared" si="108"/>
        <v>3647</v>
      </c>
      <c r="AJ1380" t="str">
        <f t="shared" si="109"/>
        <v>Rest of Vic.</v>
      </c>
    </row>
    <row r="1381" spans="28:36" x14ac:dyDescent="0.2">
      <c r="AB1381" s="190">
        <v>3649</v>
      </c>
      <c r="AC1381" s="190">
        <v>3649</v>
      </c>
      <c r="AD1381" s="190" t="s">
        <v>244</v>
      </c>
      <c r="AE1381" s="190" t="s">
        <v>206</v>
      </c>
      <c r="AF1381" s="190">
        <v>1</v>
      </c>
      <c r="AG1381" s="190">
        <v>100</v>
      </c>
      <c r="AI1381">
        <f t="shared" si="108"/>
        <v>3649</v>
      </c>
      <c r="AJ1381" t="str">
        <f t="shared" si="109"/>
        <v>Rest of Vic.</v>
      </c>
    </row>
    <row r="1382" spans="28:36" x14ac:dyDescent="0.2">
      <c r="AB1382" s="190">
        <v>3658</v>
      </c>
      <c r="AC1382" s="190">
        <v>3658</v>
      </c>
      <c r="AD1382" s="190" t="s">
        <v>245</v>
      </c>
      <c r="AE1382" s="190" t="s">
        <v>208</v>
      </c>
      <c r="AF1382" s="190">
        <v>8.6266300000000004E-2</v>
      </c>
      <c r="AG1382" s="190">
        <v>8.6266300000000005</v>
      </c>
      <c r="AI1382">
        <f t="shared" si="108"/>
        <v>3658</v>
      </c>
      <c r="AJ1382" t="str">
        <f t="shared" si="109"/>
        <v>Greater Melbourne</v>
      </c>
    </row>
    <row r="1383" spans="28:36" x14ac:dyDescent="0.2">
      <c r="AB1383" s="190">
        <v>3658</v>
      </c>
      <c r="AC1383" s="190">
        <v>3658</v>
      </c>
      <c r="AD1383" s="190" t="s">
        <v>244</v>
      </c>
      <c r="AE1383" s="190" t="s">
        <v>206</v>
      </c>
      <c r="AF1383" s="190">
        <v>0.91373400000000005</v>
      </c>
      <c r="AG1383" s="190">
        <v>91.373400000000004</v>
      </c>
      <c r="AI1383">
        <f t="shared" si="108"/>
        <v>3658</v>
      </c>
      <c r="AJ1383" t="str">
        <f t="shared" si="109"/>
        <v>Rest of Vic.</v>
      </c>
    </row>
    <row r="1384" spans="28:36" x14ac:dyDescent="0.2">
      <c r="AB1384" s="190">
        <v>3659</v>
      </c>
      <c r="AC1384" s="190">
        <v>3659</v>
      </c>
      <c r="AD1384" s="190" t="s">
        <v>244</v>
      </c>
      <c r="AE1384" s="190" t="s">
        <v>206</v>
      </c>
      <c r="AF1384" s="190">
        <v>1</v>
      </c>
      <c r="AG1384" s="190">
        <v>100</v>
      </c>
      <c r="AI1384">
        <f t="shared" si="108"/>
        <v>3659</v>
      </c>
      <c r="AJ1384" t="str">
        <f t="shared" si="109"/>
        <v>Rest of Vic.</v>
      </c>
    </row>
    <row r="1385" spans="28:36" x14ac:dyDescent="0.2">
      <c r="AB1385" s="190">
        <v>3660</v>
      </c>
      <c r="AC1385" s="190">
        <v>3660</v>
      </c>
      <c r="AD1385" s="190" t="s">
        <v>244</v>
      </c>
      <c r="AE1385" s="190" t="s">
        <v>206</v>
      </c>
      <c r="AF1385" s="190">
        <v>1</v>
      </c>
      <c r="AG1385" s="190">
        <v>100</v>
      </c>
      <c r="AI1385">
        <f t="shared" si="108"/>
        <v>3660</v>
      </c>
      <c r="AJ1385" t="str">
        <f t="shared" si="109"/>
        <v>Rest of Vic.</v>
      </c>
    </row>
    <row r="1386" spans="28:36" x14ac:dyDescent="0.2">
      <c r="AB1386" s="190">
        <v>3662</v>
      </c>
      <c r="AC1386" s="190">
        <v>3662</v>
      </c>
      <c r="AD1386" s="190" t="s">
        <v>244</v>
      </c>
      <c r="AE1386" s="190" t="s">
        <v>206</v>
      </c>
      <c r="AF1386" s="190">
        <v>1</v>
      </c>
      <c r="AG1386" s="190">
        <v>100</v>
      </c>
      <c r="AI1386">
        <f t="shared" si="108"/>
        <v>3662</v>
      </c>
      <c r="AJ1386" t="str">
        <f t="shared" si="109"/>
        <v>Rest of Vic.</v>
      </c>
    </row>
    <row r="1387" spans="28:36" x14ac:dyDescent="0.2">
      <c r="AB1387" s="190">
        <v>3663</v>
      </c>
      <c r="AC1387" s="190">
        <v>3663</v>
      </c>
      <c r="AD1387" s="190" t="s">
        <v>244</v>
      </c>
      <c r="AE1387" s="190" t="s">
        <v>206</v>
      </c>
      <c r="AF1387" s="190">
        <v>1</v>
      </c>
      <c r="AG1387" s="190">
        <v>100</v>
      </c>
      <c r="AI1387">
        <f t="shared" si="108"/>
        <v>3663</v>
      </c>
      <c r="AJ1387" t="str">
        <f t="shared" si="109"/>
        <v>Rest of Vic.</v>
      </c>
    </row>
    <row r="1388" spans="28:36" x14ac:dyDescent="0.2">
      <c r="AB1388" s="190">
        <v>3664</v>
      </c>
      <c r="AC1388" s="190">
        <v>3664</v>
      </c>
      <c r="AD1388" s="190" t="s">
        <v>244</v>
      </c>
      <c r="AE1388" s="190" t="s">
        <v>206</v>
      </c>
      <c r="AF1388" s="190">
        <v>1</v>
      </c>
      <c r="AG1388" s="190">
        <v>100</v>
      </c>
      <c r="AI1388">
        <f t="shared" si="108"/>
        <v>3664</v>
      </c>
      <c r="AJ1388" t="str">
        <f t="shared" si="109"/>
        <v>Rest of Vic.</v>
      </c>
    </row>
    <row r="1389" spans="28:36" x14ac:dyDescent="0.2">
      <c r="AB1389" s="190">
        <v>3665</v>
      </c>
      <c r="AC1389" s="190">
        <v>3665</v>
      </c>
      <c r="AD1389" s="190" t="s">
        <v>244</v>
      </c>
      <c r="AE1389" s="190" t="s">
        <v>206</v>
      </c>
      <c r="AF1389" s="190">
        <v>1</v>
      </c>
      <c r="AG1389" s="190">
        <v>100</v>
      </c>
      <c r="AI1389">
        <f t="shared" si="108"/>
        <v>3665</v>
      </c>
      <c r="AJ1389" t="str">
        <f t="shared" si="109"/>
        <v>Rest of Vic.</v>
      </c>
    </row>
    <row r="1390" spans="28:36" x14ac:dyDescent="0.2">
      <c r="AB1390" s="190">
        <v>3666</v>
      </c>
      <c r="AC1390" s="190">
        <v>3666</v>
      </c>
      <c r="AD1390" s="190" t="s">
        <v>244</v>
      </c>
      <c r="AE1390" s="190" t="s">
        <v>206</v>
      </c>
      <c r="AF1390" s="190">
        <v>1</v>
      </c>
      <c r="AG1390" s="190">
        <v>100</v>
      </c>
      <c r="AI1390">
        <f t="shared" si="108"/>
        <v>3666</v>
      </c>
      <c r="AJ1390" t="str">
        <f t="shared" si="109"/>
        <v>Rest of Vic.</v>
      </c>
    </row>
    <row r="1391" spans="28:36" x14ac:dyDescent="0.2">
      <c r="AB1391" s="190">
        <v>3669</v>
      </c>
      <c r="AC1391" s="190">
        <v>3669</v>
      </c>
      <c r="AD1391" s="190" t="s">
        <v>244</v>
      </c>
      <c r="AE1391" s="190" t="s">
        <v>206</v>
      </c>
      <c r="AF1391" s="190">
        <v>1</v>
      </c>
      <c r="AG1391" s="190">
        <v>100</v>
      </c>
      <c r="AI1391">
        <f t="shared" si="108"/>
        <v>3669</v>
      </c>
      <c r="AJ1391" t="str">
        <f t="shared" si="109"/>
        <v>Rest of Vic.</v>
      </c>
    </row>
    <row r="1392" spans="28:36" x14ac:dyDescent="0.2">
      <c r="AB1392" s="190">
        <v>3670</v>
      </c>
      <c r="AC1392" s="190">
        <v>3670</v>
      </c>
      <c r="AD1392" s="190" t="s">
        <v>244</v>
      </c>
      <c r="AE1392" s="190" t="s">
        <v>206</v>
      </c>
      <c r="AF1392" s="190">
        <v>1</v>
      </c>
      <c r="AG1392" s="190">
        <v>100</v>
      </c>
      <c r="AI1392">
        <f t="shared" si="108"/>
        <v>3670</v>
      </c>
      <c r="AJ1392" t="str">
        <f t="shared" si="109"/>
        <v>Rest of Vic.</v>
      </c>
    </row>
    <row r="1393" spans="28:36" x14ac:dyDescent="0.2">
      <c r="AB1393" s="190">
        <v>3672</v>
      </c>
      <c r="AC1393" s="190">
        <v>3672</v>
      </c>
      <c r="AD1393" s="190" t="s">
        <v>244</v>
      </c>
      <c r="AE1393" s="190" t="s">
        <v>206</v>
      </c>
      <c r="AF1393" s="190">
        <v>1</v>
      </c>
      <c r="AG1393" s="190">
        <v>100</v>
      </c>
      <c r="AI1393">
        <f t="shared" si="108"/>
        <v>3672</v>
      </c>
      <c r="AJ1393" t="str">
        <f t="shared" si="109"/>
        <v>Rest of Vic.</v>
      </c>
    </row>
    <row r="1394" spans="28:36" x14ac:dyDescent="0.2">
      <c r="AB1394" s="190">
        <v>3673</v>
      </c>
      <c r="AC1394" s="190">
        <v>3673</v>
      </c>
      <c r="AD1394" s="190" t="s">
        <v>244</v>
      </c>
      <c r="AE1394" s="190" t="s">
        <v>206</v>
      </c>
      <c r="AF1394" s="190">
        <v>1</v>
      </c>
      <c r="AG1394" s="190">
        <v>100</v>
      </c>
      <c r="AI1394">
        <f t="shared" si="108"/>
        <v>3673</v>
      </c>
      <c r="AJ1394" t="str">
        <f t="shared" si="109"/>
        <v>Rest of Vic.</v>
      </c>
    </row>
    <row r="1395" spans="28:36" x14ac:dyDescent="0.2">
      <c r="AB1395" s="190">
        <v>3675</v>
      </c>
      <c r="AC1395" s="190">
        <v>3675</v>
      </c>
      <c r="AD1395" s="190" t="s">
        <v>244</v>
      </c>
      <c r="AE1395" s="190" t="s">
        <v>206</v>
      </c>
      <c r="AF1395" s="190">
        <v>1</v>
      </c>
      <c r="AG1395" s="190">
        <v>100</v>
      </c>
      <c r="AI1395">
        <f t="shared" si="108"/>
        <v>3675</v>
      </c>
      <c r="AJ1395" t="str">
        <f t="shared" si="109"/>
        <v>Rest of Vic.</v>
      </c>
    </row>
    <row r="1396" spans="28:36" x14ac:dyDescent="0.2">
      <c r="AB1396" s="190">
        <v>3677</v>
      </c>
      <c r="AC1396" s="190">
        <v>3677</v>
      </c>
      <c r="AD1396" s="190" t="s">
        <v>244</v>
      </c>
      <c r="AE1396" s="190" t="s">
        <v>206</v>
      </c>
      <c r="AF1396" s="190">
        <v>1</v>
      </c>
      <c r="AG1396" s="190">
        <v>100</v>
      </c>
      <c r="AI1396">
        <f t="shared" si="108"/>
        <v>3677</v>
      </c>
      <c r="AJ1396" t="str">
        <f t="shared" si="109"/>
        <v>Rest of Vic.</v>
      </c>
    </row>
    <row r="1397" spans="28:36" x14ac:dyDescent="0.2">
      <c r="AB1397" s="190">
        <v>3678</v>
      </c>
      <c r="AC1397" s="190">
        <v>3678</v>
      </c>
      <c r="AD1397" s="190" t="s">
        <v>244</v>
      </c>
      <c r="AE1397" s="190" t="s">
        <v>206</v>
      </c>
      <c r="AF1397" s="190">
        <v>1</v>
      </c>
      <c r="AG1397" s="190">
        <v>100</v>
      </c>
      <c r="AI1397">
        <f t="shared" si="108"/>
        <v>3678</v>
      </c>
      <c r="AJ1397" t="str">
        <f t="shared" si="109"/>
        <v>Rest of Vic.</v>
      </c>
    </row>
    <row r="1398" spans="28:36" x14ac:dyDescent="0.2">
      <c r="AB1398" s="190">
        <v>3682</v>
      </c>
      <c r="AC1398" s="190">
        <v>3682</v>
      </c>
      <c r="AD1398" s="190" t="s">
        <v>244</v>
      </c>
      <c r="AE1398" s="190" t="s">
        <v>206</v>
      </c>
      <c r="AF1398" s="190">
        <v>1</v>
      </c>
      <c r="AG1398" s="190">
        <v>100</v>
      </c>
      <c r="AI1398">
        <f t="shared" si="108"/>
        <v>3682</v>
      </c>
      <c r="AJ1398" t="str">
        <f t="shared" si="109"/>
        <v>Rest of Vic.</v>
      </c>
    </row>
    <row r="1399" spans="28:36" x14ac:dyDescent="0.2">
      <c r="AB1399" s="190">
        <v>3683</v>
      </c>
      <c r="AC1399" s="190">
        <v>3683</v>
      </c>
      <c r="AD1399" s="190" t="s">
        <v>244</v>
      </c>
      <c r="AE1399" s="190" t="s">
        <v>206</v>
      </c>
      <c r="AF1399" s="190">
        <v>1</v>
      </c>
      <c r="AG1399" s="190">
        <v>100</v>
      </c>
      <c r="AI1399">
        <f t="shared" si="108"/>
        <v>3683</v>
      </c>
      <c r="AJ1399" t="str">
        <f t="shared" si="109"/>
        <v>Rest of Vic.</v>
      </c>
    </row>
    <row r="1400" spans="28:36" x14ac:dyDescent="0.2">
      <c r="AB1400" s="190">
        <v>3685</v>
      </c>
      <c r="AC1400" s="190">
        <v>3685</v>
      </c>
      <c r="AD1400" s="190" t="s">
        <v>244</v>
      </c>
      <c r="AE1400" s="190" t="s">
        <v>206</v>
      </c>
      <c r="AF1400" s="190">
        <v>1</v>
      </c>
      <c r="AG1400" s="190">
        <v>100</v>
      </c>
      <c r="AI1400">
        <f t="shared" si="108"/>
        <v>3685</v>
      </c>
      <c r="AJ1400" t="str">
        <f t="shared" si="109"/>
        <v>Rest of Vic.</v>
      </c>
    </row>
    <row r="1401" spans="28:36" x14ac:dyDescent="0.2">
      <c r="AB1401" s="190">
        <v>3687</v>
      </c>
      <c r="AC1401" s="190">
        <v>3687</v>
      </c>
      <c r="AD1401" s="190" t="s">
        <v>240</v>
      </c>
      <c r="AE1401" s="190" t="s">
        <v>197</v>
      </c>
      <c r="AF1401" s="190">
        <v>6.7909999999999997E-4</v>
      </c>
      <c r="AG1401" s="190">
        <v>6.79086E-2</v>
      </c>
      <c r="AI1401">
        <f t="shared" si="108"/>
        <v>3687</v>
      </c>
      <c r="AJ1401" t="str">
        <f t="shared" si="109"/>
        <v>Rest of NSW</v>
      </c>
    </row>
    <row r="1402" spans="28:36" x14ac:dyDescent="0.2">
      <c r="AB1402" s="190">
        <v>3687</v>
      </c>
      <c r="AC1402" s="190">
        <v>3687</v>
      </c>
      <c r="AD1402" s="190" t="s">
        <v>244</v>
      </c>
      <c r="AE1402" s="190" t="s">
        <v>206</v>
      </c>
      <c r="AF1402" s="190">
        <v>0.99932100000000001</v>
      </c>
      <c r="AG1402" s="190">
        <v>99.932100000000005</v>
      </c>
      <c r="AI1402">
        <f t="shared" si="108"/>
        <v>3687</v>
      </c>
      <c r="AJ1402" t="str">
        <f t="shared" si="109"/>
        <v>Rest of Vic.</v>
      </c>
    </row>
    <row r="1403" spans="28:36" x14ac:dyDescent="0.2">
      <c r="AB1403" s="190">
        <v>3688</v>
      </c>
      <c r="AC1403" s="190">
        <v>3688</v>
      </c>
      <c r="AD1403" s="190" t="s">
        <v>244</v>
      </c>
      <c r="AE1403" s="190" t="s">
        <v>206</v>
      </c>
      <c r="AF1403" s="190">
        <v>1</v>
      </c>
      <c r="AG1403" s="190">
        <v>100</v>
      </c>
      <c r="AI1403">
        <f t="shared" si="108"/>
        <v>3688</v>
      </c>
      <c r="AJ1403" t="str">
        <f t="shared" si="109"/>
        <v>Rest of Vic.</v>
      </c>
    </row>
    <row r="1404" spans="28:36" x14ac:dyDescent="0.2">
      <c r="AB1404" s="190">
        <v>3690</v>
      </c>
      <c r="AC1404" s="190">
        <v>3690</v>
      </c>
      <c r="AD1404" s="190" t="s">
        <v>244</v>
      </c>
      <c r="AE1404" s="190" t="s">
        <v>206</v>
      </c>
      <c r="AF1404" s="190">
        <v>0.99997000000000003</v>
      </c>
      <c r="AG1404" s="190">
        <v>99.997</v>
      </c>
      <c r="AI1404">
        <f t="shared" si="108"/>
        <v>3690</v>
      </c>
      <c r="AJ1404" t="str">
        <f t="shared" si="109"/>
        <v>Rest of Vic.</v>
      </c>
    </row>
    <row r="1405" spans="28:36" x14ac:dyDescent="0.2">
      <c r="AB1405" s="190">
        <v>3691</v>
      </c>
      <c r="AC1405" s="190">
        <v>3691</v>
      </c>
      <c r="AD1405" s="190" t="s">
        <v>240</v>
      </c>
      <c r="AE1405" s="190" t="s">
        <v>197</v>
      </c>
      <c r="AF1405" s="190">
        <v>3.2234999999999998E-3</v>
      </c>
      <c r="AG1405" s="190">
        <v>0.32234600000000002</v>
      </c>
      <c r="AI1405">
        <f t="shared" si="108"/>
        <v>3691</v>
      </c>
      <c r="AJ1405" t="str">
        <f t="shared" si="109"/>
        <v>Rest of NSW</v>
      </c>
    </row>
    <row r="1406" spans="28:36" x14ac:dyDescent="0.2">
      <c r="AB1406" s="190">
        <v>3691</v>
      </c>
      <c r="AC1406" s="190">
        <v>3691</v>
      </c>
      <c r="AD1406" s="190" t="s">
        <v>244</v>
      </c>
      <c r="AE1406" s="190" t="s">
        <v>206</v>
      </c>
      <c r="AF1406" s="190">
        <v>0.996776</v>
      </c>
      <c r="AG1406" s="190">
        <v>99.677700000000002</v>
      </c>
      <c r="AI1406">
        <f t="shared" si="108"/>
        <v>3691</v>
      </c>
      <c r="AJ1406" t="str">
        <f t="shared" si="109"/>
        <v>Rest of Vic.</v>
      </c>
    </row>
    <row r="1407" spans="28:36" x14ac:dyDescent="0.2">
      <c r="AB1407" s="190">
        <v>3694</v>
      </c>
      <c r="AC1407" s="190">
        <v>3694</v>
      </c>
      <c r="AD1407" s="190" t="s">
        <v>244</v>
      </c>
      <c r="AE1407" s="190" t="s">
        <v>206</v>
      </c>
      <c r="AF1407" s="190">
        <v>1</v>
      </c>
      <c r="AG1407" s="190">
        <v>100</v>
      </c>
      <c r="AI1407">
        <f t="shared" ref="AI1407:AI1470" si="110">AB1407*1</f>
        <v>3694</v>
      </c>
      <c r="AJ1407" t="str">
        <f t="shared" ref="AJ1407:AJ1470" si="111">AE1407</f>
        <v>Rest of Vic.</v>
      </c>
    </row>
    <row r="1408" spans="28:36" x14ac:dyDescent="0.2">
      <c r="AB1408" s="190">
        <v>3695</v>
      </c>
      <c r="AC1408" s="190">
        <v>3695</v>
      </c>
      <c r="AD1408" s="190" t="s">
        <v>244</v>
      </c>
      <c r="AE1408" s="190" t="s">
        <v>206</v>
      </c>
      <c r="AF1408" s="190">
        <v>1</v>
      </c>
      <c r="AG1408" s="190">
        <v>100</v>
      </c>
      <c r="AI1408">
        <f t="shared" si="110"/>
        <v>3695</v>
      </c>
      <c r="AJ1408" t="str">
        <f t="shared" si="111"/>
        <v>Rest of Vic.</v>
      </c>
    </row>
    <row r="1409" spans="28:36" x14ac:dyDescent="0.2">
      <c r="AB1409" s="190">
        <v>3697</v>
      </c>
      <c r="AC1409" s="190">
        <v>3697</v>
      </c>
      <c r="AD1409" s="190" t="s">
        <v>244</v>
      </c>
      <c r="AE1409" s="190" t="s">
        <v>206</v>
      </c>
      <c r="AF1409" s="190">
        <v>1</v>
      </c>
      <c r="AG1409" s="190">
        <v>100</v>
      </c>
      <c r="AI1409">
        <f t="shared" si="110"/>
        <v>3697</v>
      </c>
      <c r="AJ1409" t="str">
        <f t="shared" si="111"/>
        <v>Rest of Vic.</v>
      </c>
    </row>
    <row r="1410" spans="28:36" x14ac:dyDescent="0.2">
      <c r="AB1410" s="190">
        <v>3698</v>
      </c>
      <c r="AC1410" s="190">
        <v>3698</v>
      </c>
      <c r="AD1410" s="190" t="s">
        <v>244</v>
      </c>
      <c r="AE1410" s="190" t="s">
        <v>206</v>
      </c>
      <c r="AF1410" s="190">
        <v>1</v>
      </c>
      <c r="AG1410" s="190">
        <v>100</v>
      </c>
      <c r="AI1410">
        <f t="shared" si="110"/>
        <v>3698</v>
      </c>
      <c r="AJ1410" t="str">
        <f t="shared" si="111"/>
        <v>Rest of Vic.</v>
      </c>
    </row>
    <row r="1411" spans="28:36" x14ac:dyDescent="0.2">
      <c r="AB1411" s="190">
        <v>3699</v>
      </c>
      <c r="AC1411" s="190">
        <v>3699</v>
      </c>
      <c r="AD1411" s="190" t="s">
        <v>244</v>
      </c>
      <c r="AE1411" s="190" t="s">
        <v>206</v>
      </c>
      <c r="AF1411" s="190">
        <v>1</v>
      </c>
      <c r="AG1411" s="190">
        <v>100</v>
      </c>
      <c r="AI1411">
        <f t="shared" si="110"/>
        <v>3699</v>
      </c>
      <c r="AJ1411" t="str">
        <f t="shared" si="111"/>
        <v>Rest of Vic.</v>
      </c>
    </row>
    <row r="1412" spans="28:36" x14ac:dyDescent="0.2">
      <c r="AB1412" s="190">
        <v>3700</v>
      </c>
      <c r="AC1412" s="190">
        <v>3700</v>
      </c>
      <c r="AD1412" s="190" t="s">
        <v>244</v>
      </c>
      <c r="AE1412" s="190" t="s">
        <v>206</v>
      </c>
      <c r="AF1412" s="190">
        <v>1</v>
      </c>
      <c r="AG1412" s="190">
        <v>100</v>
      </c>
      <c r="AI1412">
        <f t="shared" si="110"/>
        <v>3700</v>
      </c>
      <c r="AJ1412" t="str">
        <f t="shared" si="111"/>
        <v>Rest of Vic.</v>
      </c>
    </row>
    <row r="1413" spans="28:36" x14ac:dyDescent="0.2">
      <c r="AB1413" s="190">
        <v>3701</v>
      </c>
      <c r="AC1413" s="190">
        <v>3701</v>
      </c>
      <c r="AD1413" s="190" t="s">
        <v>244</v>
      </c>
      <c r="AE1413" s="190" t="s">
        <v>206</v>
      </c>
      <c r="AF1413" s="190">
        <v>1</v>
      </c>
      <c r="AG1413" s="190">
        <v>100</v>
      </c>
      <c r="AI1413">
        <f t="shared" si="110"/>
        <v>3701</v>
      </c>
      <c r="AJ1413" t="str">
        <f t="shared" si="111"/>
        <v>Rest of Vic.</v>
      </c>
    </row>
    <row r="1414" spans="28:36" x14ac:dyDescent="0.2">
      <c r="AB1414" s="190">
        <v>3704</v>
      </c>
      <c r="AC1414" s="190">
        <v>3704</v>
      </c>
      <c r="AD1414" s="190" t="s">
        <v>244</v>
      </c>
      <c r="AE1414" s="190" t="s">
        <v>206</v>
      </c>
      <c r="AF1414" s="190">
        <v>1</v>
      </c>
      <c r="AG1414" s="190">
        <v>100</v>
      </c>
      <c r="AI1414">
        <f t="shared" si="110"/>
        <v>3704</v>
      </c>
      <c r="AJ1414" t="str">
        <f t="shared" si="111"/>
        <v>Rest of Vic.</v>
      </c>
    </row>
    <row r="1415" spans="28:36" x14ac:dyDescent="0.2">
      <c r="AB1415" s="190">
        <v>3705</v>
      </c>
      <c r="AC1415" s="190">
        <v>3705</v>
      </c>
      <c r="AD1415" s="190" t="s">
        <v>244</v>
      </c>
      <c r="AE1415" s="190" t="s">
        <v>206</v>
      </c>
      <c r="AF1415" s="190">
        <v>1</v>
      </c>
      <c r="AG1415" s="190">
        <v>100</v>
      </c>
      <c r="AI1415">
        <f t="shared" si="110"/>
        <v>3705</v>
      </c>
      <c r="AJ1415" t="str">
        <f t="shared" si="111"/>
        <v>Rest of Vic.</v>
      </c>
    </row>
    <row r="1416" spans="28:36" x14ac:dyDescent="0.2">
      <c r="AB1416" s="190">
        <v>3707</v>
      </c>
      <c r="AC1416" s="190">
        <v>3707</v>
      </c>
      <c r="AD1416" s="190" t="s">
        <v>240</v>
      </c>
      <c r="AE1416" s="190" t="s">
        <v>197</v>
      </c>
      <c r="AF1416" s="190">
        <v>4.2324300000000002E-2</v>
      </c>
      <c r="AG1416" s="190">
        <v>4.2324299999999999</v>
      </c>
      <c r="AI1416">
        <f t="shared" si="110"/>
        <v>3707</v>
      </c>
      <c r="AJ1416" t="str">
        <f t="shared" si="111"/>
        <v>Rest of NSW</v>
      </c>
    </row>
    <row r="1417" spans="28:36" x14ac:dyDescent="0.2">
      <c r="AB1417" s="190">
        <v>3707</v>
      </c>
      <c r="AC1417" s="190">
        <v>3707</v>
      </c>
      <c r="AD1417" s="190" t="s">
        <v>244</v>
      </c>
      <c r="AE1417" s="190" t="s">
        <v>206</v>
      </c>
      <c r="AF1417" s="190">
        <v>0.95767599999999997</v>
      </c>
      <c r="AG1417" s="190">
        <v>95.767600000000002</v>
      </c>
      <c r="AI1417">
        <f t="shared" si="110"/>
        <v>3707</v>
      </c>
      <c r="AJ1417" t="str">
        <f t="shared" si="111"/>
        <v>Rest of Vic.</v>
      </c>
    </row>
    <row r="1418" spans="28:36" x14ac:dyDescent="0.2">
      <c r="AB1418" s="190">
        <v>3708</v>
      </c>
      <c r="AC1418" s="190">
        <v>3708</v>
      </c>
      <c r="AD1418" s="190" t="s">
        <v>244</v>
      </c>
      <c r="AE1418" s="190" t="s">
        <v>206</v>
      </c>
      <c r="AF1418" s="190">
        <v>1</v>
      </c>
      <c r="AG1418" s="190">
        <v>100</v>
      </c>
      <c r="AI1418">
        <f t="shared" si="110"/>
        <v>3708</v>
      </c>
      <c r="AJ1418" t="str">
        <f t="shared" si="111"/>
        <v>Rest of Vic.</v>
      </c>
    </row>
    <row r="1419" spans="28:36" x14ac:dyDescent="0.2">
      <c r="AB1419" s="190">
        <v>3709</v>
      </c>
      <c r="AC1419" s="190">
        <v>3709</v>
      </c>
      <c r="AD1419" s="190" t="s">
        <v>240</v>
      </c>
      <c r="AE1419" s="190" t="s">
        <v>197</v>
      </c>
      <c r="AF1419" s="190">
        <v>1.255E-3</v>
      </c>
      <c r="AG1419" s="190">
        <v>0.125497</v>
      </c>
      <c r="AI1419">
        <f t="shared" si="110"/>
        <v>3709</v>
      </c>
      <c r="AJ1419" t="str">
        <f t="shared" si="111"/>
        <v>Rest of NSW</v>
      </c>
    </row>
    <row r="1420" spans="28:36" x14ac:dyDescent="0.2">
      <c r="AB1420" s="190">
        <v>3709</v>
      </c>
      <c r="AC1420" s="190">
        <v>3709</v>
      </c>
      <c r="AD1420" s="190" t="s">
        <v>244</v>
      </c>
      <c r="AE1420" s="190" t="s">
        <v>206</v>
      </c>
      <c r="AF1420" s="190">
        <v>0.99874499999999999</v>
      </c>
      <c r="AG1420" s="190">
        <v>99.874499999999998</v>
      </c>
      <c r="AI1420">
        <f t="shared" si="110"/>
        <v>3709</v>
      </c>
      <c r="AJ1420" t="str">
        <f t="shared" si="111"/>
        <v>Rest of Vic.</v>
      </c>
    </row>
    <row r="1421" spans="28:36" x14ac:dyDescent="0.2">
      <c r="AB1421" s="190">
        <v>3711</v>
      </c>
      <c r="AC1421" s="190">
        <v>3711</v>
      </c>
      <c r="AD1421" s="190" t="s">
        <v>244</v>
      </c>
      <c r="AE1421" s="190" t="s">
        <v>206</v>
      </c>
      <c r="AF1421" s="190">
        <v>1</v>
      </c>
      <c r="AG1421" s="190">
        <v>100</v>
      </c>
      <c r="AI1421">
        <f t="shared" si="110"/>
        <v>3711</v>
      </c>
      <c r="AJ1421" t="str">
        <f t="shared" si="111"/>
        <v>Rest of Vic.</v>
      </c>
    </row>
    <row r="1422" spans="28:36" x14ac:dyDescent="0.2">
      <c r="AB1422" s="190">
        <v>3712</v>
      </c>
      <c r="AC1422" s="190">
        <v>3712</v>
      </c>
      <c r="AD1422" s="190" t="s">
        <v>244</v>
      </c>
      <c r="AE1422" s="190" t="s">
        <v>206</v>
      </c>
      <c r="AF1422" s="190">
        <v>1</v>
      </c>
      <c r="AG1422" s="190">
        <v>100</v>
      </c>
      <c r="AI1422">
        <f t="shared" si="110"/>
        <v>3712</v>
      </c>
      <c r="AJ1422" t="str">
        <f t="shared" si="111"/>
        <v>Rest of Vic.</v>
      </c>
    </row>
    <row r="1423" spans="28:36" x14ac:dyDescent="0.2">
      <c r="AB1423" s="190">
        <v>3713</v>
      </c>
      <c r="AC1423" s="190">
        <v>3713</v>
      </c>
      <c r="AD1423" s="190" t="s">
        <v>244</v>
      </c>
      <c r="AE1423" s="190" t="s">
        <v>206</v>
      </c>
      <c r="AF1423" s="190">
        <v>1</v>
      </c>
      <c r="AG1423" s="190">
        <v>100</v>
      </c>
      <c r="AI1423">
        <f t="shared" si="110"/>
        <v>3713</v>
      </c>
      <c r="AJ1423" t="str">
        <f t="shared" si="111"/>
        <v>Rest of Vic.</v>
      </c>
    </row>
    <row r="1424" spans="28:36" x14ac:dyDescent="0.2">
      <c r="AB1424" s="190">
        <v>3714</v>
      </c>
      <c r="AC1424" s="190">
        <v>3714</v>
      </c>
      <c r="AD1424" s="190" t="s">
        <v>244</v>
      </c>
      <c r="AE1424" s="190" t="s">
        <v>206</v>
      </c>
      <c r="AF1424" s="190">
        <v>1</v>
      </c>
      <c r="AG1424" s="190">
        <v>100</v>
      </c>
      <c r="AI1424">
        <f t="shared" si="110"/>
        <v>3714</v>
      </c>
      <c r="AJ1424" t="str">
        <f t="shared" si="111"/>
        <v>Rest of Vic.</v>
      </c>
    </row>
    <row r="1425" spans="28:36" x14ac:dyDescent="0.2">
      <c r="AB1425" s="190">
        <v>3715</v>
      </c>
      <c r="AC1425" s="190">
        <v>3715</v>
      </c>
      <c r="AD1425" s="190" t="s">
        <v>244</v>
      </c>
      <c r="AE1425" s="190" t="s">
        <v>206</v>
      </c>
      <c r="AF1425" s="190">
        <v>1</v>
      </c>
      <c r="AG1425" s="190">
        <v>100</v>
      </c>
      <c r="AI1425">
        <f t="shared" si="110"/>
        <v>3715</v>
      </c>
      <c r="AJ1425" t="str">
        <f t="shared" si="111"/>
        <v>Rest of Vic.</v>
      </c>
    </row>
    <row r="1426" spans="28:36" x14ac:dyDescent="0.2">
      <c r="AB1426" s="190">
        <v>3717</v>
      </c>
      <c r="AC1426" s="190">
        <v>3717</v>
      </c>
      <c r="AD1426" s="190" t="s">
        <v>245</v>
      </c>
      <c r="AE1426" s="190" t="s">
        <v>208</v>
      </c>
      <c r="AF1426" s="190">
        <v>1.0001999999999999E-3</v>
      </c>
      <c r="AG1426" s="190">
        <v>0.100021</v>
      </c>
      <c r="AI1426">
        <f t="shared" si="110"/>
        <v>3717</v>
      </c>
      <c r="AJ1426" t="str">
        <f t="shared" si="111"/>
        <v>Greater Melbourne</v>
      </c>
    </row>
    <row r="1427" spans="28:36" x14ac:dyDescent="0.2">
      <c r="AB1427" s="190">
        <v>3717</v>
      </c>
      <c r="AC1427" s="190">
        <v>3717</v>
      </c>
      <c r="AD1427" s="190" t="s">
        <v>244</v>
      </c>
      <c r="AE1427" s="190" t="s">
        <v>206</v>
      </c>
      <c r="AF1427" s="190">
        <v>0.999</v>
      </c>
      <c r="AG1427" s="190">
        <v>99.9</v>
      </c>
      <c r="AI1427">
        <f t="shared" si="110"/>
        <v>3717</v>
      </c>
      <c r="AJ1427" t="str">
        <f t="shared" si="111"/>
        <v>Rest of Vic.</v>
      </c>
    </row>
    <row r="1428" spans="28:36" x14ac:dyDescent="0.2">
      <c r="AB1428" s="190">
        <v>3718</v>
      </c>
      <c r="AC1428" s="190">
        <v>3718</v>
      </c>
      <c r="AD1428" s="190" t="s">
        <v>244</v>
      </c>
      <c r="AE1428" s="190" t="s">
        <v>206</v>
      </c>
      <c r="AF1428" s="190">
        <v>1</v>
      </c>
      <c r="AG1428" s="190">
        <v>100</v>
      </c>
      <c r="AI1428">
        <f t="shared" si="110"/>
        <v>3718</v>
      </c>
      <c r="AJ1428" t="str">
        <f t="shared" si="111"/>
        <v>Rest of Vic.</v>
      </c>
    </row>
    <row r="1429" spans="28:36" x14ac:dyDescent="0.2">
      <c r="AB1429" s="190">
        <v>3719</v>
      </c>
      <c r="AC1429" s="190">
        <v>3719</v>
      </c>
      <c r="AD1429" s="190" t="s">
        <v>244</v>
      </c>
      <c r="AE1429" s="190" t="s">
        <v>206</v>
      </c>
      <c r="AF1429" s="190">
        <v>1</v>
      </c>
      <c r="AG1429" s="190">
        <v>100</v>
      </c>
      <c r="AI1429">
        <f t="shared" si="110"/>
        <v>3719</v>
      </c>
      <c r="AJ1429" t="str">
        <f t="shared" si="111"/>
        <v>Rest of Vic.</v>
      </c>
    </row>
    <row r="1430" spans="28:36" x14ac:dyDescent="0.2">
      <c r="AB1430" s="190">
        <v>3720</v>
      </c>
      <c r="AC1430" s="190">
        <v>3720</v>
      </c>
      <c r="AD1430" s="190" t="s">
        <v>244</v>
      </c>
      <c r="AE1430" s="190" t="s">
        <v>206</v>
      </c>
      <c r="AF1430" s="190">
        <v>1</v>
      </c>
      <c r="AG1430" s="190">
        <v>100</v>
      </c>
      <c r="AI1430">
        <f t="shared" si="110"/>
        <v>3720</v>
      </c>
      <c r="AJ1430" t="str">
        <f t="shared" si="111"/>
        <v>Rest of Vic.</v>
      </c>
    </row>
    <row r="1431" spans="28:36" x14ac:dyDescent="0.2">
      <c r="AB1431" s="190">
        <v>3722</v>
      </c>
      <c r="AC1431" s="190">
        <v>3722</v>
      </c>
      <c r="AD1431" s="190" t="s">
        <v>244</v>
      </c>
      <c r="AE1431" s="190" t="s">
        <v>206</v>
      </c>
      <c r="AF1431" s="190">
        <v>1</v>
      </c>
      <c r="AG1431" s="190">
        <v>100</v>
      </c>
      <c r="AI1431">
        <f t="shared" si="110"/>
        <v>3722</v>
      </c>
      <c r="AJ1431" t="str">
        <f t="shared" si="111"/>
        <v>Rest of Vic.</v>
      </c>
    </row>
    <row r="1432" spans="28:36" x14ac:dyDescent="0.2">
      <c r="AB1432" s="190">
        <v>3723</v>
      </c>
      <c r="AC1432" s="190">
        <v>3723</v>
      </c>
      <c r="AD1432" s="190" t="s">
        <v>244</v>
      </c>
      <c r="AE1432" s="190" t="s">
        <v>206</v>
      </c>
      <c r="AF1432" s="190">
        <v>1</v>
      </c>
      <c r="AG1432" s="190">
        <v>100</v>
      </c>
      <c r="AI1432">
        <f t="shared" si="110"/>
        <v>3723</v>
      </c>
      <c r="AJ1432" t="str">
        <f t="shared" si="111"/>
        <v>Rest of Vic.</v>
      </c>
    </row>
    <row r="1433" spans="28:36" x14ac:dyDescent="0.2">
      <c r="AB1433" s="190">
        <v>3725</v>
      </c>
      <c r="AC1433" s="190">
        <v>3725</v>
      </c>
      <c r="AD1433" s="190" t="s">
        <v>244</v>
      </c>
      <c r="AE1433" s="190" t="s">
        <v>206</v>
      </c>
      <c r="AF1433" s="190">
        <v>1</v>
      </c>
      <c r="AG1433" s="190">
        <v>100</v>
      </c>
      <c r="AI1433">
        <f t="shared" si="110"/>
        <v>3725</v>
      </c>
      <c r="AJ1433" t="str">
        <f t="shared" si="111"/>
        <v>Rest of Vic.</v>
      </c>
    </row>
    <row r="1434" spans="28:36" x14ac:dyDescent="0.2">
      <c r="AB1434" s="190">
        <v>3726</v>
      </c>
      <c r="AC1434" s="190">
        <v>3726</v>
      </c>
      <c r="AD1434" s="190" t="s">
        <v>244</v>
      </c>
      <c r="AE1434" s="190" t="s">
        <v>206</v>
      </c>
      <c r="AF1434" s="190">
        <v>1</v>
      </c>
      <c r="AG1434" s="190">
        <v>100</v>
      </c>
      <c r="AI1434">
        <f t="shared" si="110"/>
        <v>3726</v>
      </c>
      <c r="AJ1434" t="str">
        <f t="shared" si="111"/>
        <v>Rest of Vic.</v>
      </c>
    </row>
    <row r="1435" spans="28:36" x14ac:dyDescent="0.2">
      <c r="AB1435" s="190">
        <v>3727</v>
      </c>
      <c r="AC1435" s="190">
        <v>3727</v>
      </c>
      <c r="AD1435" s="190" t="s">
        <v>244</v>
      </c>
      <c r="AE1435" s="190" t="s">
        <v>206</v>
      </c>
      <c r="AF1435" s="190">
        <v>1</v>
      </c>
      <c r="AG1435" s="190">
        <v>100</v>
      </c>
      <c r="AI1435">
        <f t="shared" si="110"/>
        <v>3727</v>
      </c>
      <c r="AJ1435" t="str">
        <f t="shared" si="111"/>
        <v>Rest of Vic.</v>
      </c>
    </row>
    <row r="1436" spans="28:36" x14ac:dyDescent="0.2">
      <c r="AB1436" s="190">
        <v>3728</v>
      </c>
      <c r="AC1436" s="190">
        <v>3728</v>
      </c>
      <c r="AD1436" s="190" t="s">
        <v>244</v>
      </c>
      <c r="AE1436" s="190" t="s">
        <v>206</v>
      </c>
      <c r="AF1436" s="190">
        <v>1</v>
      </c>
      <c r="AG1436" s="190">
        <v>100</v>
      </c>
      <c r="AI1436">
        <f t="shared" si="110"/>
        <v>3728</v>
      </c>
      <c r="AJ1436" t="str">
        <f t="shared" si="111"/>
        <v>Rest of Vic.</v>
      </c>
    </row>
    <row r="1437" spans="28:36" x14ac:dyDescent="0.2">
      <c r="AB1437" s="190">
        <v>3730</v>
      </c>
      <c r="AC1437" s="190">
        <v>3730</v>
      </c>
      <c r="AD1437" s="190" t="s">
        <v>244</v>
      </c>
      <c r="AE1437" s="190" t="s">
        <v>206</v>
      </c>
      <c r="AF1437" s="190">
        <v>1</v>
      </c>
      <c r="AG1437" s="190">
        <v>100</v>
      </c>
      <c r="AI1437">
        <f t="shared" si="110"/>
        <v>3730</v>
      </c>
      <c r="AJ1437" t="str">
        <f t="shared" si="111"/>
        <v>Rest of Vic.</v>
      </c>
    </row>
    <row r="1438" spans="28:36" x14ac:dyDescent="0.2">
      <c r="AB1438" s="190">
        <v>3732</v>
      </c>
      <c r="AC1438" s="190">
        <v>3732</v>
      </c>
      <c r="AD1438" s="190" t="s">
        <v>244</v>
      </c>
      <c r="AE1438" s="190" t="s">
        <v>206</v>
      </c>
      <c r="AF1438" s="190">
        <v>1</v>
      </c>
      <c r="AG1438" s="190">
        <v>100</v>
      </c>
      <c r="AI1438">
        <f t="shared" si="110"/>
        <v>3732</v>
      </c>
      <c r="AJ1438" t="str">
        <f t="shared" si="111"/>
        <v>Rest of Vic.</v>
      </c>
    </row>
    <row r="1439" spans="28:36" x14ac:dyDescent="0.2">
      <c r="AB1439" s="190">
        <v>3733</v>
      </c>
      <c r="AC1439" s="190">
        <v>3733</v>
      </c>
      <c r="AD1439" s="190" t="s">
        <v>244</v>
      </c>
      <c r="AE1439" s="190" t="s">
        <v>206</v>
      </c>
      <c r="AF1439" s="190">
        <v>1</v>
      </c>
      <c r="AG1439" s="190">
        <v>100</v>
      </c>
      <c r="AI1439">
        <f t="shared" si="110"/>
        <v>3733</v>
      </c>
      <c r="AJ1439" t="str">
        <f t="shared" si="111"/>
        <v>Rest of Vic.</v>
      </c>
    </row>
    <row r="1440" spans="28:36" x14ac:dyDescent="0.2">
      <c r="AB1440" s="190">
        <v>3735</v>
      </c>
      <c r="AC1440" s="190">
        <v>3735</v>
      </c>
      <c r="AD1440" s="190" t="s">
        <v>244</v>
      </c>
      <c r="AE1440" s="190" t="s">
        <v>206</v>
      </c>
      <c r="AF1440" s="190">
        <v>1</v>
      </c>
      <c r="AG1440" s="190">
        <v>100</v>
      </c>
      <c r="AI1440">
        <f t="shared" si="110"/>
        <v>3735</v>
      </c>
      <c r="AJ1440" t="str">
        <f t="shared" si="111"/>
        <v>Rest of Vic.</v>
      </c>
    </row>
    <row r="1441" spans="28:36" x14ac:dyDescent="0.2">
      <c r="AB1441" s="190">
        <v>3737</v>
      </c>
      <c r="AC1441" s="190">
        <v>3737</v>
      </c>
      <c r="AD1441" s="190" t="s">
        <v>244</v>
      </c>
      <c r="AE1441" s="190" t="s">
        <v>206</v>
      </c>
      <c r="AF1441" s="190">
        <v>1</v>
      </c>
      <c r="AG1441" s="190">
        <v>100</v>
      </c>
      <c r="AI1441">
        <f t="shared" si="110"/>
        <v>3737</v>
      </c>
      <c r="AJ1441" t="str">
        <f t="shared" si="111"/>
        <v>Rest of Vic.</v>
      </c>
    </row>
    <row r="1442" spans="28:36" x14ac:dyDescent="0.2">
      <c r="AB1442" s="190">
        <v>3738</v>
      </c>
      <c r="AC1442" s="190">
        <v>3738</v>
      </c>
      <c r="AD1442" s="190" t="s">
        <v>244</v>
      </c>
      <c r="AE1442" s="190" t="s">
        <v>206</v>
      </c>
      <c r="AF1442" s="190">
        <v>1</v>
      </c>
      <c r="AG1442" s="190">
        <v>100</v>
      </c>
      <c r="AI1442">
        <f t="shared" si="110"/>
        <v>3738</v>
      </c>
      <c r="AJ1442" t="str">
        <f t="shared" si="111"/>
        <v>Rest of Vic.</v>
      </c>
    </row>
    <row r="1443" spans="28:36" x14ac:dyDescent="0.2">
      <c r="AB1443" s="190">
        <v>3739</v>
      </c>
      <c r="AC1443" s="190">
        <v>3739</v>
      </c>
      <c r="AD1443" s="190" t="s">
        <v>244</v>
      </c>
      <c r="AE1443" s="190" t="s">
        <v>206</v>
      </c>
      <c r="AF1443" s="190">
        <v>1</v>
      </c>
      <c r="AG1443" s="190">
        <v>100</v>
      </c>
      <c r="AI1443">
        <f t="shared" si="110"/>
        <v>3739</v>
      </c>
      <c r="AJ1443" t="str">
        <f t="shared" si="111"/>
        <v>Rest of Vic.</v>
      </c>
    </row>
    <row r="1444" spans="28:36" x14ac:dyDescent="0.2">
      <c r="AB1444" s="190">
        <v>3740</v>
      </c>
      <c r="AC1444" s="190">
        <v>3740</v>
      </c>
      <c r="AD1444" s="190" t="s">
        <v>244</v>
      </c>
      <c r="AE1444" s="190" t="s">
        <v>206</v>
      </c>
      <c r="AF1444" s="190">
        <v>1</v>
      </c>
      <c r="AG1444" s="190">
        <v>100</v>
      </c>
      <c r="AI1444">
        <f t="shared" si="110"/>
        <v>3740</v>
      </c>
      <c r="AJ1444" t="str">
        <f t="shared" si="111"/>
        <v>Rest of Vic.</v>
      </c>
    </row>
    <row r="1445" spans="28:36" x14ac:dyDescent="0.2">
      <c r="AB1445" s="190">
        <v>3741</v>
      </c>
      <c r="AC1445" s="190">
        <v>3741</v>
      </c>
      <c r="AD1445" s="190" t="s">
        <v>244</v>
      </c>
      <c r="AE1445" s="190" t="s">
        <v>206</v>
      </c>
      <c r="AF1445" s="190">
        <v>1</v>
      </c>
      <c r="AG1445" s="190">
        <v>100</v>
      </c>
      <c r="AI1445">
        <f t="shared" si="110"/>
        <v>3741</v>
      </c>
      <c r="AJ1445" t="str">
        <f t="shared" si="111"/>
        <v>Rest of Vic.</v>
      </c>
    </row>
    <row r="1446" spans="28:36" x14ac:dyDescent="0.2">
      <c r="AB1446" s="190">
        <v>3744</v>
      </c>
      <c r="AC1446" s="190">
        <v>3744</v>
      </c>
      <c r="AD1446" s="190" t="s">
        <v>244</v>
      </c>
      <c r="AE1446" s="190" t="s">
        <v>206</v>
      </c>
      <c r="AF1446" s="190">
        <v>1</v>
      </c>
      <c r="AG1446" s="190">
        <v>100</v>
      </c>
      <c r="AI1446">
        <f t="shared" si="110"/>
        <v>3744</v>
      </c>
      <c r="AJ1446" t="str">
        <f t="shared" si="111"/>
        <v>Rest of Vic.</v>
      </c>
    </row>
    <row r="1447" spans="28:36" x14ac:dyDescent="0.2">
      <c r="AB1447" s="190">
        <v>3746</v>
      </c>
      <c r="AC1447" s="190">
        <v>3746</v>
      </c>
      <c r="AD1447" s="190" t="s">
        <v>244</v>
      </c>
      <c r="AE1447" s="190" t="s">
        <v>206</v>
      </c>
      <c r="AF1447" s="190">
        <v>1</v>
      </c>
      <c r="AG1447" s="190">
        <v>100</v>
      </c>
      <c r="AI1447">
        <f t="shared" si="110"/>
        <v>3746</v>
      </c>
      <c r="AJ1447" t="str">
        <f t="shared" si="111"/>
        <v>Rest of Vic.</v>
      </c>
    </row>
    <row r="1448" spans="28:36" x14ac:dyDescent="0.2">
      <c r="AB1448" s="190">
        <v>3747</v>
      </c>
      <c r="AC1448" s="190">
        <v>3747</v>
      </c>
      <c r="AD1448" s="190" t="s">
        <v>244</v>
      </c>
      <c r="AE1448" s="190" t="s">
        <v>206</v>
      </c>
      <c r="AF1448" s="190">
        <v>1</v>
      </c>
      <c r="AG1448" s="190">
        <v>100</v>
      </c>
      <c r="AI1448">
        <f t="shared" si="110"/>
        <v>3747</v>
      </c>
      <c r="AJ1448" t="str">
        <f t="shared" si="111"/>
        <v>Rest of Vic.</v>
      </c>
    </row>
    <row r="1449" spans="28:36" x14ac:dyDescent="0.2">
      <c r="AB1449" s="190">
        <v>3749</v>
      </c>
      <c r="AC1449" s="190">
        <v>3749</v>
      </c>
      <c r="AD1449" s="190" t="s">
        <v>244</v>
      </c>
      <c r="AE1449" s="190" t="s">
        <v>206</v>
      </c>
      <c r="AF1449" s="190">
        <v>1</v>
      </c>
      <c r="AG1449" s="190">
        <v>100</v>
      </c>
      <c r="AI1449">
        <f t="shared" si="110"/>
        <v>3749</v>
      </c>
      <c r="AJ1449" t="str">
        <f t="shared" si="111"/>
        <v>Rest of Vic.</v>
      </c>
    </row>
    <row r="1450" spans="28:36" x14ac:dyDescent="0.2">
      <c r="AB1450" s="190">
        <v>3750</v>
      </c>
      <c r="AC1450" s="190">
        <v>3750</v>
      </c>
      <c r="AD1450" s="190" t="s">
        <v>245</v>
      </c>
      <c r="AE1450" s="190" t="s">
        <v>208</v>
      </c>
      <c r="AF1450" s="190">
        <v>1</v>
      </c>
      <c r="AG1450" s="190">
        <v>100</v>
      </c>
      <c r="AI1450">
        <f t="shared" si="110"/>
        <v>3750</v>
      </c>
      <c r="AJ1450" t="str">
        <f t="shared" si="111"/>
        <v>Greater Melbourne</v>
      </c>
    </row>
    <row r="1451" spans="28:36" x14ac:dyDescent="0.2">
      <c r="AB1451" s="190">
        <v>3751</v>
      </c>
      <c r="AC1451" s="190">
        <v>3751</v>
      </c>
      <c r="AD1451" s="190" t="s">
        <v>245</v>
      </c>
      <c r="AE1451" s="190" t="s">
        <v>208</v>
      </c>
      <c r="AF1451" s="190">
        <v>1</v>
      </c>
      <c r="AG1451" s="190">
        <v>100</v>
      </c>
      <c r="AI1451">
        <f t="shared" si="110"/>
        <v>3751</v>
      </c>
      <c r="AJ1451" t="str">
        <f t="shared" si="111"/>
        <v>Greater Melbourne</v>
      </c>
    </row>
    <row r="1452" spans="28:36" x14ac:dyDescent="0.2">
      <c r="AB1452" s="190">
        <v>3752</v>
      </c>
      <c r="AC1452" s="190">
        <v>3752</v>
      </c>
      <c r="AD1452" s="190" t="s">
        <v>245</v>
      </c>
      <c r="AE1452" s="190" t="s">
        <v>208</v>
      </c>
      <c r="AF1452" s="190">
        <v>1</v>
      </c>
      <c r="AG1452" s="190">
        <v>100</v>
      </c>
      <c r="AI1452">
        <f t="shared" si="110"/>
        <v>3752</v>
      </c>
      <c r="AJ1452" t="str">
        <f t="shared" si="111"/>
        <v>Greater Melbourne</v>
      </c>
    </row>
    <row r="1453" spans="28:36" x14ac:dyDescent="0.2">
      <c r="AB1453" s="190">
        <v>3753</v>
      </c>
      <c r="AC1453" s="190">
        <v>3753</v>
      </c>
      <c r="AD1453" s="190" t="s">
        <v>245</v>
      </c>
      <c r="AE1453" s="190" t="s">
        <v>208</v>
      </c>
      <c r="AF1453" s="190">
        <v>1</v>
      </c>
      <c r="AG1453" s="190">
        <v>100</v>
      </c>
      <c r="AI1453">
        <f t="shared" si="110"/>
        <v>3753</v>
      </c>
      <c r="AJ1453" t="str">
        <f t="shared" si="111"/>
        <v>Greater Melbourne</v>
      </c>
    </row>
    <row r="1454" spans="28:36" x14ac:dyDescent="0.2">
      <c r="AB1454" s="190">
        <v>3754</v>
      </c>
      <c r="AC1454" s="190">
        <v>3754</v>
      </c>
      <c r="AD1454" s="190" t="s">
        <v>245</v>
      </c>
      <c r="AE1454" s="190" t="s">
        <v>208</v>
      </c>
      <c r="AF1454" s="190">
        <v>1</v>
      </c>
      <c r="AG1454" s="190">
        <v>100</v>
      </c>
      <c r="AI1454">
        <f t="shared" si="110"/>
        <v>3754</v>
      </c>
      <c r="AJ1454" t="str">
        <f t="shared" si="111"/>
        <v>Greater Melbourne</v>
      </c>
    </row>
    <row r="1455" spans="28:36" x14ac:dyDescent="0.2">
      <c r="AB1455" s="190">
        <v>3755</v>
      </c>
      <c r="AC1455" s="190">
        <v>3755</v>
      </c>
      <c r="AD1455" s="190" t="s">
        <v>245</v>
      </c>
      <c r="AE1455" s="190" t="s">
        <v>208</v>
      </c>
      <c r="AF1455" s="190">
        <v>1</v>
      </c>
      <c r="AG1455" s="190">
        <v>100</v>
      </c>
      <c r="AI1455">
        <f t="shared" si="110"/>
        <v>3755</v>
      </c>
      <c r="AJ1455" t="str">
        <f t="shared" si="111"/>
        <v>Greater Melbourne</v>
      </c>
    </row>
    <row r="1456" spans="28:36" x14ac:dyDescent="0.2">
      <c r="AB1456" s="190">
        <v>3756</v>
      </c>
      <c r="AC1456" s="190">
        <v>3756</v>
      </c>
      <c r="AD1456" s="190" t="s">
        <v>245</v>
      </c>
      <c r="AE1456" s="190" t="s">
        <v>208</v>
      </c>
      <c r="AF1456" s="190">
        <v>1</v>
      </c>
      <c r="AG1456" s="190">
        <v>100</v>
      </c>
      <c r="AI1456">
        <f t="shared" si="110"/>
        <v>3756</v>
      </c>
      <c r="AJ1456" t="str">
        <f t="shared" si="111"/>
        <v>Greater Melbourne</v>
      </c>
    </row>
    <row r="1457" spans="28:36" x14ac:dyDescent="0.2">
      <c r="AB1457" s="190">
        <v>3757</v>
      </c>
      <c r="AC1457" s="190">
        <v>3757</v>
      </c>
      <c r="AD1457" s="190" t="s">
        <v>245</v>
      </c>
      <c r="AE1457" s="190" t="s">
        <v>208</v>
      </c>
      <c r="AF1457" s="190">
        <v>1</v>
      </c>
      <c r="AG1457" s="190">
        <v>100</v>
      </c>
      <c r="AI1457">
        <f t="shared" si="110"/>
        <v>3757</v>
      </c>
      <c r="AJ1457" t="str">
        <f t="shared" si="111"/>
        <v>Greater Melbourne</v>
      </c>
    </row>
    <row r="1458" spans="28:36" x14ac:dyDescent="0.2">
      <c r="AB1458" s="190">
        <v>3758</v>
      </c>
      <c r="AC1458" s="190">
        <v>3758</v>
      </c>
      <c r="AD1458" s="190" t="s">
        <v>245</v>
      </c>
      <c r="AE1458" s="190" t="s">
        <v>208</v>
      </c>
      <c r="AF1458" s="190">
        <v>1</v>
      </c>
      <c r="AG1458" s="190">
        <v>100</v>
      </c>
      <c r="AI1458">
        <f t="shared" si="110"/>
        <v>3758</v>
      </c>
      <c r="AJ1458" t="str">
        <f t="shared" si="111"/>
        <v>Greater Melbourne</v>
      </c>
    </row>
    <row r="1459" spans="28:36" x14ac:dyDescent="0.2">
      <c r="AB1459" s="190">
        <v>3759</v>
      </c>
      <c r="AC1459" s="190">
        <v>3759</v>
      </c>
      <c r="AD1459" s="190" t="s">
        <v>245</v>
      </c>
      <c r="AE1459" s="190" t="s">
        <v>208</v>
      </c>
      <c r="AF1459" s="190">
        <v>1</v>
      </c>
      <c r="AG1459" s="190">
        <v>100</v>
      </c>
      <c r="AI1459">
        <f t="shared" si="110"/>
        <v>3759</v>
      </c>
      <c r="AJ1459" t="str">
        <f t="shared" si="111"/>
        <v>Greater Melbourne</v>
      </c>
    </row>
    <row r="1460" spans="28:36" x14ac:dyDescent="0.2">
      <c r="AB1460" s="190">
        <v>3760</v>
      </c>
      <c r="AC1460" s="190">
        <v>3760</v>
      </c>
      <c r="AD1460" s="190" t="s">
        <v>245</v>
      </c>
      <c r="AE1460" s="190" t="s">
        <v>208</v>
      </c>
      <c r="AF1460" s="190">
        <v>1</v>
      </c>
      <c r="AG1460" s="190">
        <v>100</v>
      </c>
      <c r="AI1460">
        <f t="shared" si="110"/>
        <v>3760</v>
      </c>
      <c r="AJ1460" t="str">
        <f t="shared" si="111"/>
        <v>Greater Melbourne</v>
      </c>
    </row>
    <row r="1461" spans="28:36" x14ac:dyDescent="0.2">
      <c r="AB1461" s="190">
        <v>3761</v>
      </c>
      <c r="AC1461" s="190">
        <v>3761</v>
      </c>
      <c r="AD1461" s="190" t="s">
        <v>245</v>
      </c>
      <c r="AE1461" s="190" t="s">
        <v>208</v>
      </c>
      <c r="AF1461" s="190">
        <v>1</v>
      </c>
      <c r="AG1461" s="190">
        <v>100</v>
      </c>
      <c r="AI1461">
        <f t="shared" si="110"/>
        <v>3761</v>
      </c>
      <c r="AJ1461" t="str">
        <f t="shared" si="111"/>
        <v>Greater Melbourne</v>
      </c>
    </row>
    <row r="1462" spans="28:36" x14ac:dyDescent="0.2">
      <c r="AB1462" s="190">
        <v>3762</v>
      </c>
      <c r="AC1462" s="190">
        <v>3762</v>
      </c>
      <c r="AD1462" s="190" t="s">
        <v>245</v>
      </c>
      <c r="AE1462" s="190" t="s">
        <v>208</v>
      </c>
      <c r="AF1462" s="190">
        <v>1</v>
      </c>
      <c r="AG1462" s="190">
        <v>100</v>
      </c>
      <c r="AI1462">
        <f t="shared" si="110"/>
        <v>3762</v>
      </c>
      <c r="AJ1462" t="str">
        <f t="shared" si="111"/>
        <v>Greater Melbourne</v>
      </c>
    </row>
    <row r="1463" spans="28:36" x14ac:dyDescent="0.2">
      <c r="AB1463" s="190">
        <v>3763</v>
      </c>
      <c r="AC1463" s="190">
        <v>3763</v>
      </c>
      <c r="AD1463" s="190" t="s">
        <v>245</v>
      </c>
      <c r="AE1463" s="190" t="s">
        <v>208</v>
      </c>
      <c r="AF1463" s="190">
        <v>1</v>
      </c>
      <c r="AG1463" s="190">
        <v>100</v>
      </c>
      <c r="AI1463">
        <f t="shared" si="110"/>
        <v>3763</v>
      </c>
      <c r="AJ1463" t="str">
        <f t="shared" si="111"/>
        <v>Greater Melbourne</v>
      </c>
    </row>
    <row r="1464" spans="28:36" x14ac:dyDescent="0.2">
      <c r="AB1464" s="190">
        <v>3764</v>
      </c>
      <c r="AC1464" s="190">
        <v>3764</v>
      </c>
      <c r="AD1464" s="190" t="s">
        <v>245</v>
      </c>
      <c r="AE1464" s="190" t="s">
        <v>208</v>
      </c>
      <c r="AF1464" s="190">
        <v>1.3396E-3</v>
      </c>
      <c r="AG1464" s="190">
        <v>0.133964</v>
      </c>
      <c r="AI1464">
        <f t="shared" si="110"/>
        <v>3764</v>
      </c>
      <c r="AJ1464" t="str">
        <f t="shared" si="111"/>
        <v>Greater Melbourne</v>
      </c>
    </row>
    <row r="1465" spans="28:36" x14ac:dyDescent="0.2">
      <c r="AB1465" s="190">
        <v>3764</v>
      </c>
      <c r="AC1465" s="190">
        <v>3764</v>
      </c>
      <c r="AD1465" s="190" t="s">
        <v>244</v>
      </c>
      <c r="AE1465" s="190" t="s">
        <v>206</v>
      </c>
      <c r="AF1465" s="190">
        <v>0.99865999999999999</v>
      </c>
      <c r="AG1465" s="190">
        <v>99.866</v>
      </c>
      <c r="AI1465">
        <f t="shared" si="110"/>
        <v>3764</v>
      </c>
      <c r="AJ1465" t="str">
        <f t="shared" si="111"/>
        <v>Rest of Vic.</v>
      </c>
    </row>
    <row r="1466" spans="28:36" x14ac:dyDescent="0.2">
      <c r="AB1466" s="190">
        <v>3765</v>
      </c>
      <c r="AC1466" s="190">
        <v>3765</v>
      </c>
      <c r="AD1466" s="190" t="s">
        <v>245</v>
      </c>
      <c r="AE1466" s="190" t="s">
        <v>208</v>
      </c>
      <c r="AF1466" s="190">
        <v>1</v>
      </c>
      <c r="AG1466" s="190">
        <v>100</v>
      </c>
      <c r="AI1466">
        <f t="shared" si="110"/>
        <v>3765</v>
      </c>
      <c r="AJ1466" t="str">
        <f t="shared" si="111"/>
        <v>Greater Melbourne</v>
      </c>
    </row>
    <row r="1467" spans="28:36" x14ac:dyDescent="0.2">
      <c r="AB1467" s="190">
        <v>3766</v>
      </c>
      <c r="AC1467" s="190">
        <v>3766</v>
      </c>
      <c r="AD1467" s="190" t="s">
        <v>245</v>
      </c>
      <c r="AE1467" s="190" t="s">
        <v>208</v>
      </c>
      <c r="AF1467" s="190">
        <v>1</v>
      </c>
      <c r="AG1467" s="190">
        <v>100</v>
      </c>
      <c r="AI1467">
        <f t="shared" si="110"/>
        <v>3766</v>
      </c>
      <c r="AJ1467" t="str">
        <f t="shared" si="111"/>
        <v>Greater Melbourne</v>
      </c>
    </row>
    <row r="1468" spans="28:36" x14ac:dyDescent="0.2">
      <c r="AB1468" s="190">
        <v>3767</v>
      </c>
      <c r="AC1468" s="190">
        <v>3767</v>
      </c>
      <c r="AD1468" s="190" t="s">
        <v>245</v>
      </c>
      <c r="AE1468" s="190" t="s">
        <v>208</v>
      </c>
      <c r="AF1468" s="190">
        <v>1</v>
      </c>
      <c r="AG1468" s="190">
        <v>100</v>
      </c>
      <c r="AI1468">
        <f t="shared" si="110"/>
        <v>3767</v>
      </c>
      <c r="AJ1468" t="str">
        <f t="shared" si="111"/>
        <v>Greater Melbourne</v>
      </c>
    </row>
    <row r="1469" spans="28:36" x14ac:dyDescent="0.2">
      <c r="AB1469" s="190">
        <v>3770</v>
      </c>
      <c r="AC1469" s="190">
        <v>3770</v>
      </c>
      <c r="AD1469" s="190" t="s">
        <v>245</v>
      </c>
      <c r="AE1469" s="190" t="s">
        <v>208</v>
      </c>
      <c r="AF1469" s="190">
        <v>1</v>
      </c>
      <c r="AG1469" s="190">
        <v>100</v>
      </c>
      <c r="AI1469">
        <f t="shared" si="110"/>
        <v>3770</v>
      </c>
      <c r="AJ1469" t="str">
        <f t="shared" si="111"/>
        <v>Greater Melbourne</v>
      </c>
    </row>
    <row r="1470" spans="28:36" x14ac:dyDescent="0.2">
      <c r="AB1470" s="190">
        <v>3775</v>
      </c>
      <c r="AC1470" s="190">
        <v>3775</v>
      </c>
      <c r="AD1470" s="190" t="s">
        <v>245</v>
      </c>
      <c r="AE1470" s="190" t="s">
        <v>208</v>
      </c>
      <c r="AF1470" s="190">
        <v>1</v>
      </c>
      <c r="AG1470" s="190">
        <v>100</v>
      </c>
      <c r="AI1470">
        <f t="shared" si="110"/>
        <v>3775</v>
      </c>
      <c r="AJ1470" t="str">
        <f t="shared" si="111"/>
        <v>Greater Melbourne</v>
      </c>
    </row>
    <row r="1471" spans="28:36" x14ac:dyDescent="0.2">
      <c r="AB1471" s="190">
        <v>3777</v>
      </c>
      <c r="AC1471" s="190">
        <v>3777</v>
      </c>
      <c r="AD1471" s="190" t="s">
        <v>245</v>
      </c>
      <c r="AE1471" s="190" t="s">
        <v>208</v>
      </c>
      <c r="AF1471" s="190">
        <v>1</v>
      </c>
      <c r="AG1471" s="190">
        <v>100</v>
      </c>
      <c r="AI1471">
        <f t="shared" ref="AI1471:AI1534" si="112">AB1471*1</f>
        <v>3777</v>
      </c>
      <c r="AJ1471" t="str">
        <f t="shared" ref="AJ1471:AJ1534" si="113">AE1471</f>
        <v>Greater Melbourne</v>
      </c>
    </row>
    <row r="1472" spans="28:36" x14ac:dyDescent="0.2">
      <c r="AB1472" s="190">
        <v>3778</v>
      </c>
      <c r="AC1472" s="190">
        <v>3778</v>
      </c>
      <c r="AD1472" s="190" t="s">
        <v>244</v>
      </c>
      <c r="AE1472" s="190" t="s">
        <v>206</v>
      </c>
      <c r="AF1472" s="190">
        <v>0.99998399999999998</v>
      </c>
      <c r="AG1472" s="190">
        <v>99.998400000000004</v>
      </c>
      <c r="AI1472">
        <f t="shared" si="112"/>
        <v>3778</v>
      </c>
      <c r="AJ1472" t="str">
        <f t="shared" si="113"/>
        <v>Rest of Vic.</v>
      </c>
    </row>
    <row r="1473" spans="28:36" x14ac:dyDescent="0.2">
      <c r="AB1473" s="190">
        <v>3779</v>
      </c>
      <c r="AC1473" s="190">
        <v>3779</v>
      </c>
      <c r="AD1473" s="190" t="s">
        <v>244</v>
      </c>
      <c r="AE1473" s="190" t="s">
        <v>206</v>
      </c>
      <c r="AF1473" s="190">
        <v>1</v>
      </c>
      <c r="AG1473" s="190">
        <v>100</v>
      </c>
      <c r="AI1473">
        <f t="shared" si="112"/>
        <v>3779</v>
      </c>
      <c r="AJ1473" t="str">
        <f t="shared" si="113"/>
        <v>Rest of Vic.</v>
      </c>
    </row>
    <row r="1474" spans="28:36" x14ac:dyDescent="0.2">
      <c r="AB1474" s="190">
        <v>3781</v>
      </c>
      <c r="AC1474" s="190">
        <v>3781</v>
      </c>
      <c r="AD1474" s="190" t="s">
        <v>245</v>
      </c>
      <c r="AE1474" s="190" t="s">
        <v>208</v>
      </c>
      <c r="AF1474" s="190">
        <v>1</v>
      </c>
      <c r="AG1474" s="190">
        <v>100</v>
      </c>
      <c r="AI1474">
        <f t="shared" si="112"/>
        <v>3781</v>
      </c>
      <c r="AJ1474" t="str">
        <f t="shared" si="113"/>
        <v>Greater Melbourne</v>
      </c>
    </row>
    <row r="1475" spans="28:36" x14ac:dyDescent="0.2">
      <c r="AB1475" s="190">
        <v>3782</v>
      </c>
      <c r="AC1475" s="190">
        <v>3782</v>
      </c>
      <c r="AD1475" s="190" t="s">
        <v>245</v>
      </c>
      <c r="AE1475" s="190" t="s">
        <v>208</v>
      </c>
      <c r="AF1475" s="190">
        <v>1</v>
      </c>
      <c r="AG1475" s="190">
        <v>100</v>
      </c>
      <c r="AI1475">
        <f t="shared" si="112"/>
        <v>3782</v>
      </c>
      <c r="AJ1475" t="str">
        <f t="shared" si="113"/>
        <v>Greater Melbourne</v>
      </c>
    </row>
    <row r="1476" spans="28:36" x14ac:dyDescent="0.2">
      <c r="AB1476" s="190">
        <v>3783</v>
      </c>
      <c r="AC1476" s="190">
        <v>3783</v>
      </c>
      <c r="AD1476" s="190" t="s">
        <v>245</v>
      </c>
      <c r="AE1476" s="190" t="s">
        <v>208</v>
      </c>
      <c r="AF1476" s="190">
        <v>1</v>
      </c>
      <c r="AG1476" s="190">
        <v>100</v>
      </c>
      <c r="AI1476">
        <f t="shared" si="112"/>
        <v>3783</v>
      </c>
      <c r="AJ1476" t="str">
        <f t="shared" si="113"/>
        <v>Greater Melbourne</v>
      </c>
    </row>
    <row r="1477" spans="28:36" x14ac:dyDescent="0.2">
      <c r="AB1477" s="190">
        <v>3785</v>
      </c>
      <c r="AC1477" s="190">
        <v>3785</v>
      </c>
      <c r="AD1477" s="190" t="s">
        <v>245</v>
      </c>
      <c r="AE1477" s="190" t="s">
        <v>208</v>
      </c>
      <c r="AF1477" s="190">
        <v>1</v>
      </c>
      <c r="AG1477" s="190">
        <v>100</v>
      </c>
      <c r="AI1477">
        <f t="shared" si="112"/>
        <v>3785</v>
      </c>
      <c r="AJ1477" t="str">
        <f t="shared" si="113"/>
        <v>Greater Melbourne</v>
      </c>
    </row>
    <row r="1478" spans="28:36" x14ac:dyDescent="0.2">
      <c r="AB1478" s="190">
        <v>3786</v>
      </c>
      <c r="AC1478" s="190">
        <v>3786</v>
      </c>
      <c r="AD1478" s="190" t="s">
        <v>245</v>
      </c>
      <c r="AE1478" s="190" t="s">
        <v>208</v>
      </c>
      <c r="AF1478" s="190">
        <v>1</v>
      </c>
      <c r="AG1478" s="190">
        <v>100</v>
      </c>
      <c r="AI1478">
        <f t="shared" si="112"/>
        <v>3786</v>
      </c>
      <c r="AJ1478" t="str">
        <f t="shared" si="113"/>
        <v>Greater Melbourne</v>
      </c>
    </row>
    <row r="1479" spans="28:36" x14ac:dyDescent="0.2">
      <c r="AB1479" s="190">
        <v>3787</v>
      </c>
      <c r="AC1479" s="190">
        <v>3787</v>
      </c>
      <c r="AD1479" s="190" t="s">
        <v>245</v>
      </c>
      <c r="AE1479" s="190" t="s">
        <v>208</v>
      </c>
      <c r="AF1479" s="190">
        <v>1</v>
      </c>
      <c r="AG1479" s="190">
        <v>100</v>
      </c>
      <c r="AI1479">
        <f t="shared" si="112"/>
        <v>3787</v>
      </c>
      <c r="AJ1479" t="str">
        <f t="shared" si="113"/>
        <v>Greater Melbourne</v>
      </c>
    </row>
    <row r="1480" spans="28:36" x14ac:dyDescent="0.2">
      <c r="AB1480" s="190">
        <v>3788</v>
      </c>
      <c r="AC1480" s="190">
        <v>3788</v>
      </c>
      <c r="AD1480" s="190" t="s">
        <v>245</v>
      </c>
      <c r="AE1480" s="190" t="s">
        <v>208</v>
      </c>
      <c r="AF1480" s="190">
        <v>1</v>
      </c>
      <c r="AG1480" s="190">
        <v>100</v>
      </c>
      <c r="AI1480">
        <f t="shared" si="112"/>
        <v>3788</v>
      </c>
      <c r="AJ1480" t="str">
        <f t="shared" si="113"/>
        <v>Greater Melbourne</v>
      </c>
    </row>
    <row r="1481" spans="28:36" x14ac:dyDescent="0.2">
      <c r="AB1481" s="190">
        <v>3789</v>
      </c>
      <c r="AC1481" s="190">
        <v>3789</v>
      </c>
      <c r="AD1481" s="190" t="s">
        <v>245</v>
      </c>
      <c r="AE1481" s="190" t="s">
        <v>208</v>
      </c>
      <c r="AF1481" s="190">
        <v>1</v>
      </c>
      <c r="AG1481" s="190">
        <v>100</v>
      </c>
      <c r="AI1481">
        <f t="shared" si="112"/>
        <v>3789</v>
      </c>
      <c r="AJ1481" t="str">
        <f t="shared" si="113"/>
        <v>Greater Melbourne</v>
      </c>
    </row>
    <row r="1482" spans="28:36" x14ac:dyDescent="0.2">
      <c r="AB1482" s="190">
        <v>3791</v>
      </c>
      <c r="AC1482" s="190">
        <v>3791</v>
      </c>
      <c r="AD1482" s="190" t="s">
        <v>245</v>
      </c>
      <c r="AE1482" s="190" t="s">
        <v>208</v>
      </c>
      <c r="AF1482" s="190">
        <v>1</v>
      </c>
      <c r="AG1482" s="190">
        <v>100</v>
      </c>
      <c r="AI1482">
        <f t="shared" si="112"/>
        <v>3791</v>
      </c>
      <c r="AJ1482" t="str">
        <f t="shared" si="113"/>
        <v>Greater Melbourne</v>
      </c>
    </row>
    <row r="1483" spans="28:36" x14ac:dyDescent="0.2">
      <c r="AB1483" s="190">
        <v>3792</v>
      </c>
      <c r="AC1483" s="190">
        <v>3792</v>
      </c>
      <c r="AD1483" s="190" t="s">
        <v>245</v>
      </c>
      <c r="AE1483" s="190" t="s">
        <v>208</v>
      </c>
      <c r="AF1483" s="190">
        <v>1</v>
      </c>
      <c r="AG1483" s="190">
        <v>100</v>
      </c>
      <c r="AI1483">
        <f t="shared" si="112"/>
        <v>3792</v>
      </c>
      <c r="AJ1483" t="str">
        <f t="shared" si="113"/>
        <v>Greater Melbourne</v>
      </c>
    </row>
    <row r="1484" spans="28:36" x14ac:dyDescent="0.2">
      <c r="AB1484" s="190">
        <v>3793</v>
      </c>
      <c r="AC1484" s="190">
        <v>3793</v>
      </c>
      <c r="AD1484" s="190" t="s">
        <v>245</v>
      </c>
      <c r="AE1484" s="190" t="s">
        <v>208</v>
      </c>
      <c r="AF1484" s="190">
        <v>1</v>
      </c>
      <c r="AG1484" s="190">
        <v>100</v>
      </c>
      <c r="AI1484">
        <f t="shared" si="112"/>
        <v>3793</v>
      </c>
      <c r="AJ1484" t="str">
        <f t="shared" si="113"/>
        <v>Greater Melbourne</v>
      </c>
    </row>
    <row r="1485" spans="28:36" x14ac:dyDescent="0.2">
      <c r="AB1485" s="190">
        <v>3795</v>
      </c>
      <c r="AC1485" s="190">
        <v>3795</v>
      </c>
      <c r="AD1485" s="190" t="s">
        <v>245</v>
      </c>
      <c r="AE1485" s="190" t="s">
        <v>208</v>
      </c>
      <c r="AF1485" s="190">
        <v>1</v>
      </c>
      <c r="AG1485" s="190">
        <v>100</v>
      </c>
      <c r="AI1485">
        <f t="shared" si="112"/>
        <v>3795</v>
      </c>
      <c r="AJ1485" t="str">
        <f t="shared" si="113"/>
        <v>Greater Melbourne</v>
      </c>
    </row>
    <row r="1486" spans="28:36" x14ac:dyDescent="0.2">
      <c r="AB1486" s="190">
        <v>3796</v>
      </c>
      <c r="AC1486" s="190">
        <v>3796</v>
      </c>
      <c r="AD1486" s="190" t="s">
        <v>245</v>
      </c>
      <c r="AE1486" s="190" t="s">
        <v>208</v>
      </c>
      <c r="AF1486" s="190">
        <v>1</v>
      </c>
      <c r="AG1486" s="190">
        <v>100</v>
      </c>
      <c r="AI1486">
        <f t="shared" si="112"/>
        <v>3796</v>
      </c>
      <c r="AJ1486" t="str">
        <f t="shared" si="113"/>
        <v>Greater Melbourne</v>
      </c>
    </row>
    <row r="1487" spans="28:36" x14ac:dyDescent="0.2">
      <c r="AB1487" s="190">
        <v>3797</v>
      </c>
      <c r="AC1487" s="190">
        <v>3797</v>
      </c>
      <c r="AD1487" s="190" t="s">
        <v>245</v>
      </c>
      <c r="AE1487" s="190" t="s">
        <v>208</v>
      </c>
      <c r="AF1487" s="190">
        <v>1</v>
      </c>
      <c r="AG1487" s="190">
        <v>100</v>
      </c>
      <c r="AI1487">
        <f t="shared" si="112"/>
        <v>3797</v>
      </c>
      <c r="AJ1487" t="str">
        <f t="shared" si="113"/>
        <v>Greater Melbourne</v>
      </c>
    </row>
    <row r="1488" spans="28:36" x14ac:dyDescent="0.2">
      <c r="AB1488" s="190">
        <v>3799</v>
      </c>
      <c r="AC1488" s="190">
        <v>3799</v>
      </c>
      <c r="AD1488" s="190" t="s">
        <v>245</v>
      </c>
      <c r="AE1488" s="190" t="s">
        <v>208</v>
      </c>
      <c r="AF1488" s="190">
        <v>0.96252199999999999</v>
      </c>
      <c r="AG1488" s="190">
        <v>96.252200000000002</v>
      </c>
      <c r="AI1488">
        <f t="shared" si="112"/>
        <v>3799</v>
      </c>
      <c r="AJ1488" t="str">
        <f t="shared" si="113"/>
        <v>Greater Melbourne</v>
      </c>
    </row>
    <row r="1489" spans="28:36" x14ac:dyDescent="0.2">
      <c r="AB1489" s="190">
        <v>3799</v>
      </c>
      <c r="AC1489" s="190">
        <v>3799</v>
      </c>
      <c r="AD1489" s="190" t="s">
        <v>244</v>
      </c>
      <c r="AE1489" s="190" t="s">
        <v>206</v>
      </c>
      <c r="AF1489" s="190">
        <v>3.7478299999999999E-2</v>
      </c>
      <c r="AG1489" s="190">
        <v>3.74783</v>
      </c>
      <c r="AI1489">
        <f t="shared" si="112"/>
        <v>3799</v>
      </c>
      <c r="AJ1489" t="str">
        <f t="shared" si="113"/>
        <v>Rest of Vic.</v>
      </c>
    </row>
    <row r="1490" spans="28:36" x14ac:dyDescent="0.2">
      <c r="AB1490" s="190">
        <v>3800</v>
      </c>
      <c r="AC1490" s="190">
        <v>3800</v>
      </c>
      <c r="AD1490" s="190" t="s">
        <v>245</v>
      </c>
      <c r="AE1490" s="190" t="s">
        <v>208</v>
      </c>
      <c r="AF1490" s="190">
        <v>1</v>
      </c>
      <c r="AG1490" s="190">
        <v>100</v>
      </c>
      <c r="AI1490">
        <f t="shared" si="112"/>
        <v>3800</v>
      </c>
      <c r="AJ1490" t="str">
        <f t="shared" si="113"/>
        <v>Greater Melbourne</v>
      </c>
    </row>
    <row r="1491" spans="28:36" x14ac:dyDescent="0.2">
      <c r="AB1491" s="190">
        <v>3802</v>
      </c>
      <c r="AC1491" s="190">
        <v>3802</v>
      </c>
      <c r="AD1491" s="190" t="s">
        <v>245</v>
      </c>
      <c r="AE1491" s="190" t="s">
        <v>208</v>
      </c>
      <c r="AF1491" s="190">
        <v>1</v>
      </c>
      <c r="AG1491" s="190">
        <v>100</v>
      </c>
      <c r="AI1491">
        <f t="shared" si="112"/>
        <v>3802</v>
      </c>
      <c r="AJ1491" t="str">
        <f t="shared" si="113"/>
        <v>Greater Melbourne</v>
      </c>
    </row>
    <row r="1492" spans="28:36" x14ac:dyDescent="0.2">
      <c r="AB1492" s="190">
        <v>3803</v>
      </c>
      <c r="AC1492" s="190">
        <v>3803</v>
      </c>
      <c r="AD1492" s="190" t="s">
        <v>245</v>
      </c>
      <c r="AE1492" s="190" t="s">
        <v>208</v>
      </c>
      <c r="AF1492" s="190">
        <v>1</v>
      </c>
      <c r="AG1492" s="190">
        <v>100</v>
      </c>
      <c r="AI1492">
        <f t="shared" si="112"/>
        <v>3803</v>
      </c>
      <c r="AJ1492" t="str">
        <f t="shared" si="113"/>
        <v>Greater Melbourne</v>
      </c>
    </row>
    <row r="1493" spans="28:36" x14ac:dyDescent="0.2">
      <c r="AB1493" s="190">
        <v>3804</v>
      </c>
      <c r="AC1493" s="190">
        <v>3804</v>
      </c>
      <c r="AD1493" s="190" t="s">
        <v>245</v>
      </c>
      <c r="AE1493" s="190" t="s">
        <v>208</v>
      </c>
      <c r="AF1493" s="190">
        <v>1</v>
      </c>
      <c r="AG1493" s="190">
        <v>100</v>
      </c>
      <c r="AI1493">
        <f t="shared" si="112"/>
        <v>3804</v>
      </c>
      <c r="AJ1493" t="str">
        <f t="shared" si="113"/>
        <v>Greater Melbourne</v>
      </c>
    </row>
    <row r="1494" spans="28:36" x14ac:dyDescent="0.2">
      <c r="AB1494" s="190">
        <v>3805</v>
      </c>
      <c r="AC1494" s="190">
        <v>3805</v>
      </c>
      <c r="AD1494" s="190" t="s">
        <v>245</v>
      </c>
      <c r="AE1494" s="190" t="s">
        <v>208</v>
      </c>
      <c r="AF1494" s="190">
        <v>1</v>
      </c>
      <c r="AG1494" s="190">
        <v>100</v>
      </c>
      <c r="AI1494">
        <f t="shared" si="112"/>
        <v>3805</v>
      </c>
      <c r="AJ1494" t="str">
        <f t="shared" si="113"/>
        <v>Greater Melbourne</v>
      </c>
    </row>
    <row r="1495" spans="28:36" x14ac:dyDescent="0.2">
      <c r="AB1495" s="190">
        <v>3806</v>
      </c>
      <c r="AC1495" s="190">
        <v>3806</v>
      </c>
      <c r="AD1495" s="190" t="s">
        <v>245</v>
      </c>
      <c r="AE1495" s="190" t="s">
        <v>208</v>
      </c>
      <c r="AF1495" s="190">
        <v>1</v>
      </c>
      <c r="AG1495" s="190">
        <v>100</v>
      </c>
      <c r="AI1495">
        <f t="shared" si="112"/>
        <v>3806</v>
      </c>
      <c r="AJ1495" t="str">
        <f t="shared" si="113"/>
        <v>Greater Melbourne</v>
      </c>
    </row>
    <row r="1496" spans="28:36" x14ac:dyDescent="0.2">
      <c r="AB1496" s="190">
        <v>3807</v>
      </c>
      <c r="AC1496" s="190">
        <v>3807</v>
      </c>
      <c r="AD1496" s="190" t="s">
        <v>245</v>
      </c>
      <c r="AE1496" s="190" t="s">
        <v>208</v>
      </c>
      <c r="AF1496" s="190">
        <v>1</v>
      </c>
      <c r="AG1496" s="190">
        <v>100</v>
      </c>
      <c r="AI1496">
        <f t="shared" si="112"/>
        <v>3807</v>
      </c>
      <c r="AJ1496" t="str">
        <f t="shared" si="113"/>
        <v>Greater Melbourne</v>
      </c>
    </row>
    <row r="1497" spans="28:36" x14ac:dyDescent="0.2">
      <c r="AB1497" s="190">
        <v>3808</v>
      </c>
      <c r="AC1497" s="190">
        <v>3808</v>
      </c>
      <c r="AD1497" s="190" t="s">
        <v>245</v>
      </c>
      <c r="AE1497" s="190" t="s">
        <v>208</v>
      </c>
      <c r="AF1497" s="190">
        <v>1</v>
      </c>
      <c r="AG1497" s="190">
        <v>100</v>
      </c>
      <c r="AI1497">
        <f t="shared" si="112"/>
        <v>3808</v>
      </c>
      <c r="AJ1497" t="str">
        <f t="shared" si="113"/>
        <v>Greater Melbourne</v>
      </c>
    </row>
    <row r="1498" spans="28:36" x14ac:dyDescent="0.2">
      <c r="AB1498" s="190">
        <v>3809</v>
      </c>
      <c r="AC1498" s="190">
        <v>3809</v>
      </c>
      <c r="AD1498" s="190" t="s">
        <v>245</v>
      </c>
      <c r="AE1498" s="190" t="s">
        <v>208</v>
      </c>
      <c r="AF1498" s="190">
        <v>1</v>
      </c>
      <c r="AG1498" s="190">
        <v>100</v>
      </c>
      <c r="AI1498">
        <f t="shared" si="112"/>
        <v>3809</v>
      </c>
      <c r="AJ1498" t="str">
        <f t="shared" si="113"/>
        <v>Greater Melbourne</v>
      </c>
    </row>
    <row r="1499" spans="28:36" x14ac:dyDescent="0.2">
      <c r="AB1499" s="190">
        <v>3810</v>
      </c>
      <c r="AC1499" s="190">
        <v>3810</v>
      </c>
      <c r="AD1499" s="190" t="s">
        <v>245</v>
      </c>
      <c r="AE1499" s="190" t="s">
        <v>208</v>
      </c>
      <c r="AF1499" s="190">
        <v>1</v>
      </c>
      <c r="AG1499" s="190">
        <v>100</v>
      </c>
      <c r="AI1499">
        <f t="shared" si="112"/>
        <v>3810</v>
      </c>
      <c r="AJ1499" t="str">
        <f t="shared" si="113"/>
        <v>Greater Melbourne</v>
      </c>
    </row>
    <row r="1500" spans="28:36" x14ac:dyDescent="0.2">
      <c r="AB1500" s="190">
        <v>3812</v>
      </c>
      <c r="AC1500" s="190">
        <v>3812</v>
      </c>
      <c r="AD1500" s="190" t="s">
        <v>245</v>
      </c>
      <c r="AE1500" s="190" t="s">
        <v>208</v>
      </c>
      <c r="AF1500" s="190">
        <v>1</v>
      </c>
      <c r="AG1500" s="190">
        <v>100</v>
      </c>
      <c r="AI1500">
        <f t="shared" si="112"/>
        <v>3812</v>
      </c>
      <c r="AJ1500" t="str">
        <f t="shared" si="113"/>
        <v>Greater Melbourne</v>
      </c>
    </row>
    <row r="1501" spans="28:36" x14ac:dyDescent="0.2">
      <c r="AB1501" s="190">
        <v>3813</v>
      </c>
      <c r="AC1501" s="190">
        <v>3813</v>
      </c>
      <c r="AD1501" s="190" t="s">
        <v>245</v>
      </c>
      <c r="AE1501" s="190" t="s">
        <v>208</v>
      </c>
      <c r="AF1501" s="190">
        <v>1</v>
      </c>
      <c r="AG1501" s="190">
        <v>100</v>
      </c>
      <c r="AI1501">
        <f t="shared" si="112"/>
        <v>3813</v>
      </c>
      <c r="AJ1501" t="str">
        <f t="shared" si="113"/>
        <v>Greater Melbourne</v>
      </c>
    </row>
    <row r="1502" spans="28:36" x14ac:dyDescent="0.2">
      <c r="AB1502" s="190">
        <v>3814</v>
      </c>
      <c r="AC1502" s="190">
        <v>3814</v>
      </c>
      <c r="AD1502" s="190" t="s">
        <v>245</v>
      </c>
      <c r="AE1502" s="190" t="s">
        <v>208</v>
      </c>
      <c r="AF1502" s="190">
        <v>1</v>
      </c>
      <c r="AG1502" s="190">
        <v>100</v>
      </c>
      <c r="AI1502">
        <f t="shared" si="112"/>
        <v>3814</v>
      </c>
      <c r="AJ1502" t="str">
        <f t="shared" si="113"/>
        <v>Greater Melbourne</v>
      </c>
    </row>
    <row r="1503" spans="28:36" x14ac:dyDescent="0.2">
      <c r="AB1503" s="190">
        <v>3815</v>
      </c>
      <c r="AC1503" s="190">
        <v>3815</v>
      </c>
      <c r="AD1503" s="190" t="s">
        <v>245</v>
      </c>
      <c r="AE1503" s="190" t="s">
        <v>208</v>
      </c>
      <c r="AF1503" s="190">
        <v>1</v>
      </c>
      <c r="AG1503" s="190">
        <v>100</v>
      </c>
      <c r="AI1503">
        <f t="shared" si="112"/>
        <v>3815</v>
      </c>
      <c r="AJ1503" t="str">
        <f t="shared" si="113"/>
        <v>Greater Melbourne</v>
      </c>
    </row>
    <row r="1504" spans="28:36" x14ac:dyDescent="0.2">
      <c r="AB1504" s="190">
        <v>3816</v>
      </c>
      <c r="AC1504" s="190">
        <v>3816</v>
      </c>
      <c r="AD1504" s="190" t="s">
        <v>245</v>
      </c>
      <c r="AE1504" s="190" t="s">
        <v>208</v>
      </c>
      <c r="AF1504" s="190">
        <v>5.0167799999999999E-2</v>
      </c>
      <c r="AG1504" s="190">
        <v>5.0167799999999998</v>
      </c>
      <c r="AI1504">
        <f t="shared" si="112"/>
        <v>3816</v>
      </c>
      <c r="AJ1504" t="str">
        <f t="shared" si="113"/>
        <v>Greater Melbourne</v>
      </c>
    </row>
    <row r="1505" spans="28:36" x14ac:dyDescent="0.2">
      <c r="AB1505" s="190">
        <v>3816</v>
      </c>
      <c r="AC1505" s="190">
        <v>3816</v>
      </c>
      <c r="AD1505" s="190" t="s">
        <v>244</v>
      </c>
      <c r="AE1505" s="190" t="s">
        <v>206</v>
      </c>
      <c r="AF1505" s="190">
        <v>0.94983200000000001</v>
      </c>
      <c r="AG1505" s="190">
        <v>94.983199999999997</v>
      </c>
      <c r="AI1505">
        <f t="shared" si="112"/>
        <v>3816</v>
      </c>
      <c r="AJ1505" t="str">
        <f t="shared" si="113"/>
        <v>Rest of Vic.</v>
      </c>
    </row>
    <row r="1506" spans="28:36" x14ac:dyDescent="0.2">
      <c r="AB1506" s="190">
        <v>3818</v>
      </c>
      <c r="AC1506" s="190">
        <v>3818</v>
      </c>
      <c r="AD1506" s="190" t="s">
        <v>244</v>
      </c>
      <c r="AE1506" s="190" t="s">
        <v>206</v>
      </c>
      <c r="AF1506" s="190">
        <v>1</v>
      </c>
      <c r="AG1506" s="190">
        <v>100</v>
      </c>
      <c r="AI1506">
        <f t="shared" si="112"/>
        <v>3818</v>
      </c>
      <c r="AJ1506" t="str">
        <f t="shared" si="113"/>
        <v>Rest of Vic.</v>
      </c>
    </row>
    <row r="1507" spans="28:36" x14ac:dyDescent="0.2">
      <c r="AB1507" s="190">
        <v>3820</v>
      </c>
      <c r="AC1507" s="190">
        <v>3820</v>
      </c>
      <c r="AD1507" s="190" t="s">
        <v>244</v>
      </c>
      <c r="AE1507" s="190" t="s">
        <v>206</v>
      </c>
      <c r="AF1507" s="190">
        <v>1</v>
      </c>
      <c r="AG1507" s="190">
        <v>100</v>
      </c>
      <c r="AI1507">
        <f t="shared" si="112"/>
        <v>3820</v>
      </c>
      <c r="AJ1507" t="str">
        <f t="shared" si="113"/>
        <v>Rest of Vic.</v>
      </c>
    </row>
    <row r="1508" spans="28:36" x14ac:dyDescent="0.2">
      <c r="AB1508" s="190">
        <v>3821</v>
      </c>
      <c r="AC1508" s="190">
        <v>3821</v>
      </c>
      <c r="AD1508" s="190" t="s">
        <v>244</v>
      </c>
      <c r="AE1508" s="190" t="s">
        <v>206</v>
      </c>
      <c r="AF1508" s="190">
        <v>1</v>
      </c>
      <c r="AG1508" s="190">
        <v>100</v>
      </c>
      <c r="AI1508">
        <f t="shared" si="112"/>
        <v>3821</v>
      </c>
      <c r="AJ1508" t="str">
        <f t="shared" si="113"/>
        <v>Rest of Vic.</v>
      </c>
    </row>
    <row r="1509" spans="28:36" x14ac:dyDescent="0.2">
      <c r="AB1509" s="190">
        <v>3822</v>
      </c>
      <c r="AC1509" s="190">
        <v>3822</v>
      </c>
      <c r="AD1509" s="190" t="s">
        <v>244</v>
      </c>
      <c r="AE1509" s="190" t="s">
        <v>206</v>
      </c>
      <c r="AF1509" s="190">
        <v>1</v>
      </c>
      <c r="AG1509" s="190">
        <v>100</v>
      </c>
      <c r="AI1509">
        <f t="shared" si="112"/>
        <v>3822</v>
      </c>
      <c r="AJ1509" t="str">
        <f t="shared" si="113"/>
        <v>Rest of Vic.</v>
      </c>
    </row>
    <row r="1510" spans="28:36" x14ac:dyDescent="0.2">
      <c r="AB1510" s="190">
        <v>3823</v>
      </c>
      <c r="AC1510" s="190">
        <v>3823</v>
      </c>
      <c r="AD1510" s="190" t="s">
        <v>244</v>
      </c>
      <c r="AE1510" s="190" t="s">
        <v>206</v>
      </c>
      <c r="AF1510" s="190">
        <v>1</v>
      </c>
      <c r="AG1510" s="190">
        <v>100</v>
      </c>
      <c r="AI1510">
        <f t="shared" si="112"/>
        <v>3823</v>
      </c>
      <c r="AJ1510" t="str">
        <f t="shared" si="113"/>
        <v>Rest of Vic.</v>
      </c>
    </row>
    <row r="1511" spans="28:36" x14ac:dyDescent="0.2">
      <c r="AB1511" s="190">
        <v>3824</v>
      </c>
      <c r="AC1511" s="190">
        <v>3824</v>
      </c>
      <c r="AD1511" s="190" t="s">
        <v>244</v>
      </c>
      <c r="AE1511" s="190" t="s">
        <v>206</v>
      </c>
      <c r="AF1511" s="190">
        <v>1</v>
      </c>
      <c r="AG1511" s="190">
        <v>100</v>
      </c>
      <c r="AI1511">
        <f t="shared" si="112"/>
        <v>3824</v>
      </c>
      <c r="AJ1511" t="str">
        <f t="shared" si="113"/>
        <v>Rest of Vic.</v>
      </c>
    </row>
    <row r="1512" spans="28:36" x14ac:dyDescent="0.2">
      <c r="AB1512" s="190">
        <v>3825</v>
      </c>
      <c r="AC1512" s="190">
        <v>3825</v>
      </c>
      <c r="AD1512" s="190" t="s">
        <v>244</v>
      </c>
      <c r="AE1512" s="190" t="s">
        <v>206</v>
      </c>
      <c r="AF1512" s="190">
        <v>1</v>
      </c>
      <c r="AG1512" s="190">
        <v>100</v>
      </c>
      <c r="AI1512">
        <f t="shared" si="112"/>
        <v>3825</v>
      </c>
      <c r="AJ1512" t="str">
        <f t="shared" si="113"/>
        <v>Rest of Vic.</v>
      </c>
    </row>
    <row r="1513" spans="28:36" x14ac:dyDescent="0.2">
      <c r="AB1513" s="190">
        <v>3831</v>
      </c>
      <c r="AC1513" s="190">
        <v>3831</v>
      </c>
      <c r="AD1513" s="190" t="s">
        <v>244</v>
      </c>
      <c r="AE1513" s="190" t="s">
        <v>206</v>
      </c>
      <c r="AF1513" s="190">
        <v>1</v>
      </c>
      <c r="AG1513" s="190">
        <v>100</v>
      </c>
      <c r="AI1513">
        <f t="shared" si="112"/>
        <v>3831</v>
      </c>
      <c r="AJ1513" t="str">
        <f t="shared" si="113"/>
        <v>Rest of Vic.</v>
      </c>
    </row>
    <row r="1514" spans="28:36" x14ac:dyDescent="0.2">
      <c r="AB1514" s="190">
        <v>3832</v>
      </c>
      <c r="AC1514" s="190">
        <v>3832</v>
      </c>
      <c r="AD1514" s="190" t="s">
        <v>244</v>
      </c>
      <c r="AE1514" s="190" t="s">
        <v>206</v>
      </c>
      <c r="AF1514" s="190">
        <v>1</v>
      </c>
      <c r="AG1514" s="190">
        <v>100</v>
      </c>
      <c r="AI1514">
        <f t="shared" si="112"/>
        <v>3832</v>
      </c>
      <c r="AJ1514" t="str">
        <f t="shared" si="113"/>
        <v>Rest of Vic.</v>
      </c>
    </row>
    <row r="1515" spans="28:36" x14ac:dyDescent="0.2">
      <c r="AB1515" s="190">
        <v>3833</v>
      </c>
      <c r="AC1515" s="190">
        <v>3833</v>
      </c>
      <c r="AD1515" s="190" t="s">
        <v>245</v>
      </c>
      <c r="AE1515" s="190" t="s">
        <v>208</v>
      </c>
      <c r="AF1515" s="190">
        <v>8.4590000000000002E-4</v>
      </c>
      <c r="AG1515" s="190">
        <v>8.4588800000000006E-2</v>
      </c>
      <c r="AI1515">
        <f t="shared" si="112"/>
        <v>3833</v>
      </c>
      <c r="AJ1515" t="str">
        <f t="shared" si="113"/>
        <v>Greater Melbourne</v>
      </c>
    </row>
    <row r="1516" spans="28:36" x14ac:dyDescent="0.2">
      <c r="AB1516" s="190">
        <v>3833</v>
      </c>
      <c r="AC1516" s="190">
        <v>3833</v>
      </c>
      <c r="AD1516" s="190" t="s">
        <v>244</v>
      </c>
      <c r="AE1516" s="190" t="s">
        <v>206</v>
      </c>
      <c r="AF1516" s="190">
        <v>0.99915399999999999</v>
      </c>
      <c r="AG1516" s="190">
        <v>99.915400000000005</v>
      </c>
      <c r="AI1516">
        <f t="shared" si="112"/>
        <v>3833</v>
      </c>
      <c r="AJ1516" t="str">
        <f t="shared" si="113"/>
        <v>Rest of Vic.</v>
      </c>
    </row>
    <row r="1517" spans="28:36" x14ac:dyDescent="0.2">
      <c r="AB1517" s="190">
        <v>3835</v>
      </c>
      <c r="AC1517" s="190">
        <v>3835</v>
      </c>
      <c r="AD1517" s="190" t="s">
        <v>244</v>
      </c>
      <c r="AE1517" s="190" t="s">
        <v>206</v>
      </c>
      <c r="AF1517" s="190">
        <v>1</v>
      </c>
      <c r="AG1517" s="190">
        <v>100</v>
      </c>
      <c r="AI1517">
        <f t="shared" si="112"/>
        <v>3835</v>
      </c>
      <c r="AJ1517" t="str">
        <f t="shared" si="113"/>
        <v>Rest of Vic.</v>
      </c>
    </row>
    <row r="1518" spans="28:36" x14ac:dyDescent="0.2">
      <c r="AB1518" s="190">
        <v>3840</v>
      </c>
      <c r="AC1518" s="190">
        <v>3840</v>
      </c>
      <c r="AD1518" s="190" t="s">
        <v>244</v>
      </c>
      <c r="AE1518" s="190" t="s">
        <v>206</v>
      </c>
      <c r="AF1518" s="190">
        <v>1</v>
      </c>
      <c r="AG1518" s="190">
        <v>100</v>
      </c>
      <c r="AI1518">
        <f t="shared" si="112"/>
        <v>3840</v>
      </c>
      <c r="AJ1518" t="str">
        <f t="shared" si="113"/>
        <v>Rest of Vic.</v>
      </c>
    </row>
    <row r="1519" spans="28:36" x14ac:dyDescent="0.2">
      <c r="AB1519" s="190">
        <v>3842</v>
      </c>
      <c r="AC1519" s="190">
        <v>3842</v>
      </c>
      <c r="AD1519" s="190" t="s">
        <v>244</v>
      </c>
      <c r="AE1519" s="190" t="s">
        <v>206</v>
      </c>
      <c r="AF1519" s="190">
        <v>1</v>
      </c>
      <c r="AG1519" s="190">
        <v>100</v>
      </c>
      <c r="AI1519">
        <f t="shared" si="112"/>
        <v>3842</v>
      </c>
      <c r="AJ1519" t="str">
        <f t="shared" si="113"/>
        <v>Rest of Vic.</v>
      </c>
    </row>
    <row r="1520" spans="28:36" x14ac:dyDescent="0.2">
      <c r="AB1520" s="190">
        <v>3844</v>
      </c>
      <c r="AC1520" s="190">
        <v>3844</v>
      </c>
      <c r="AD1520" s="190" t="s">
        <v>244</v>
      </c>
      <c r="AE1520" s="190" t="s">
        <v>206</v>
      </c>
      <c r="AF1520" s="190">
        <v>1</v>
      </c>
      <c r="AG1520" s="190">
        <v>100</v>
      </c>
      <c r="AI1520">
        <f t="shared" si="112"/>
        <v>3844</v>
      </c>
      <c r="AJ1520" t="str">
        <f t="shared" si="113"/>
        <v>Rest of Vic.</v>
      </c>
    </row>
    <row r="1521" spans="28:36" x14ac:dyDescent="0.2">
      <c r="AB1521" s="190">
        <v>3847</v>
      </c>
      <c r="AC1521" s="190">
        <v>3847</v>
      </c>
      <c r="AD1521" s="190" t="s">
        <v>244</v>
      </c>
      <c r="AE1521" s="190" t="s">
        <v>206</v>
      </c>
      <c r="AF1521" s="190">
        <v>1</v>
      </c>
      <c r="AG1521" s="190">
        <v>100</v>
      </c>
      <c r="AI1521">
        <f t="shared" si="112"/>
        <v>3847</v>
      </c>
      <c r="AJ1521" t="str">
        <f t="shared" si="113"/>
        <v>Rest of Vic.</v>
      </c>
    </row>
    <row r="1522" spans="28:36" x14ac:dyDescent="0.2">
      <c r="AB1522" s="190">
        <v>3850</v>
      </c>
      <c r="AC1522" s="190">
        <v>3850</v>
      </c>
      <c r="AD1522" s="190" t="s">
        <v>244</v>
      </c>
      <c r="AE1522" s="190" t="s">
        <v>206</v>
      </c>
      <c r="AF1522" s="190">
        <v>1</v>
      </c>
      <c r="AG1522" s="190">
        <v>100</v>
      </c>
      <c r="AI1522">
        <f t="shared" si="112"/>
        <v>3850</v>
      </c>
      <c r="AJ1522" t="str">
        <f t="shared" si="113"/>
        <v>Rest of Vic.</v>
      </c>
    </row>
    <row r="1523" spans="28:36" x14ac:dyDescent="0.2">
      <c r="AB1523" s="190">
        <v>3851</v>
      </c>
      <c r="AC1523" s="190">
        <v>3851</v>
      </c>
      <c r="AD1523" s="190" t="s">
        <v>244</v>
      </c>
      <c r="AE1523" s="190" t="s">
        <v>206</v>
      </c>
      <c r="AF1523" s="190">
        <v>0.99983100000000003</v>
      </c>
      <c r="AG1523" s="190">
        <v>99.983099999999993</v>
      </c>
      <c r="AI1523">
        <f t="shared" si="112"/>
        <v>3851</v>
      </c>
      <c r="AJ1523" t="str">
        <f t="shared" si="113"/>
        <v>Rest of Vic.</v>
      </c>
    </row>
    <row r="1524" spans="28:36" x14ac:dyDescent="0.2">
      <c r="AB1524" s="190">
        <v>3852</v>
      </c>
      <c r="AC1524" s="190">
        <v>3852</v>
      </c>
      <c r="AD1524" s="190" t="s">
        <v>244</v>
      </c>
      <c r="AE1524" s="190" t="s">
        <v>206</v>
      </c>
      <c r="AF1524" s="190">
        <v>1</v>
      </c>
      <c r="AG1524" s="190">
        <v>100</v>
      </c>
      <c r="AI1524">
        <f t="shared" si="112"/>
        <v>3852</v>
      </c>
      <c r="AJ1524" t="str">
        <f t="shared" si="113"/>
        <v>Rest of Vic.</v>
      </c>
    </row>
    <row r="1525" spans="28:36" x14ac:dyDescent="0.2">
      <c r="AB1525" s="190">
        <v>3854</v>
      </c>
      <c r="AC1525" s="190">
        <v>3854</v>
      </c>
      <c r="AD1525" s="190" t="s">
        <v>244</v>
      </c>
      <c r="AE1525" s="190" t="s">
        <v>206</v>
      </c>
      <c r="AF1525" s="190">
        <v>1</v>
      </c>
      <c r="AG1525" s="190">
        <v>100</v>
      </c>
      <c r="AI1525">
        <f t="shared" si="112"/>
        <v>3854</v>
      </c>
      <c r="AJ1525" t="str">
        <f t="shared" si="113"/>
        <v>Rest of Vic.</v>
      </c>
    </row>
    <row r="1526" spans="28:36" x14ac:dyDescent="0.2">
      <c r="AB1526" s="190">
        <v>3856</v>
      </c>
      <c r="AC1526" s="190">
        <v>3856</v>
      </c>
      <c r="AD1526" s="190" t="s">
        <v>244</v>
      </c>
      <c r="AE1526" s="190" t="s">
        <v>206</v>
      </c>
      <c r="AF1526" s="190">
        <v>1</v>
      </c>
      <c r="AG1526" s="190">
        <v>100</v>
      </c>
      <c r="AI1526">
        <f t="shared" si="112"/>
        <v>3856</v>
      </c>
      <c r="AJ1526" t="str">
        <f t="shared" si="113"/>
        <v>Rest of Vic.</v>
      </c>
    </row>
    <row r="1527" spans="28:36" x14ac:dyDescent="0.2">
      <c r="AB1527" s="190">
        <v>3857</v>
      </c>
      <c r="AC1527" s="190">
        <v>3857</v>
      </c>
      <c r="AD1527" s="190" t="s">
        <v>244</v>
      </c>
      <c r="AE1527" s="190" t="s">
        <v>206</v>
      </c>
      <c r="AF1527" s="190">
        <v>1</v>
      </c>
      <c r="AG1527" s="190">
        <v>100</v>
      </c>
      <c r="AI1527">
        <f t="shared" si="112"/>
        <v>3857</v>
      </c>
      <c r="AJ1527" t="str">
        <f t="shared" si="113"/>
        <v>Rest of Vic.</v>
      </c>
    </row>
    <row r="1528" spans="28:36" x14ac:dyDescent="0.2">
      <c r="AB1528" s="190">
        <v>3858</v>
      </c>
      <c r="AC1528" s="190">
        <v>3858</v>
      </c>
      <c r="AD1528" s="190" t="s">
        <v>244</v>
      </c>
      <c r="AE1528" s="190" t="s">
        <v>206</v>
      </c>
      <c r="AF1528" s="190">
        <v>1</v>
      </c>
      <c r="AG1528" s="190">
        <v>100</v>
      </c>
      <c r="AI1528">
        <f t="shared" si="112"/>
        <v>3858</v>
      </c>
      <c r="AJ1528" t="str">
        <f t="shared" si="113"/>
        <v>Rest of Vic.</v>
      </c>
    </row>
    <row r="1529" spans="28:36" x14ac:dyDescent="0.2">
      <c r="AB1529" s="190">
        <v>3859</v>
      </c>
      <c r="AC1529" s="190">
        <v>3859</v>
      </c>
      <c r="AD1529" s="190" t="s">
        <v>244</v>
      </c>
      <c r="AE1529" s="190" t="s">
        <v>206</v>
      </c>
      <c r="AF1529" s="190">
        <v>1</v>
      </c>
      <c r="AG1529" s="190">
        <v>100</v>
      </c>
      <c r="AI1529">
        <f t="shared" si="112"/>
        <v>3859</v>
      </c>
      <c r="AJ1529" t="str">
        <f t="shared" si="113"/>
        <v>Rest of Vic.</v>
      </c>
    </row>
    <row r="1530" spans="28:36" x14ac:dyDescent="0.2">
      <c r="AB1530" s="190">
        <v>3860</v>
      </c>
      <c r="AC1530" s="190">
        <v>3860</v>
      </c>
      <c r="AD1530" s="190" t="s">
        <v>244</v>
      </c>
      <c r="AE1530" s="190" t="s">
        <v>206</v>
      </c>
      <c r="AF1530" s="190">
        <v>1</v>
      </c>
      <c r="AG1530" s="190">
        <v>100</v>
      </c>
      <c r="AI1530">
        <f t="shared" si="112"/>
        <v>3860</v>
      </c>
      <c r="AJ1530" t="str">
        <f t="shared" si="113"/>
        <v>Rest of Vic.</v>
      </c>
    </row>
    <row r="1531" spans="28:36" x14ac:dyDescent="0.2">
      <c r="AB1531" s="190">
        <v>3862</v>
      </c>
      <c r="AC1531" s="190">
        <v>3862</v>
      </c>
      <c r="AD1531" s="190" t="s">
        <v>244</v>
      </c>
      <c r="AE1531" s="190" t="s">
        <v>206</v>
      </c>
      <c r="AF1531" s="190">
        <v>1</v>
      </c>
      <c r="AG1531" s="190">
        <v>100</v>
      </c>
      <c r="AI1531">
        <f t="shared" si="112"/>
        <v>3862</v>
      </c>
      <c r="AJ1531" t="str">
        <f t="shared" si="113"/>
        <v>Rest of Vic.</v>
      </c>
    </row>
    <row r="1532" spans="28:36" x14ac:dyDescent="0.2">
      <c r="AB1532" s="190">
        <v>3864</v>
      </c>
      <c r="AC1532" s="190">
        <v>3864</v>
      </c>
      <c r="AD1532" s="190" t="s">
        <v>244</v>
      </c>
      <c r="AE1532" s="190" t="s">
        <v>206</v>
      </c>
      <c r="AF1532" s="190">
        <v>1</v>
      </c>
      <c r="AG1532" s="190">
        <v>100</v>
      </c>
      <c r="AI1532">
        <f t="shared" si="112"/>
        <v>3864</v>
      </c>
      <c r="AJ1532" t="str">
        <f t="shared" si="113"/>
        <v>Rest of Vic.</v>
      </c>
    </row>
    <row r="1533" spans="28:36" x14ac:dyDescent="0.2">
      <c r="AB1533" s="190">
        <v>3865</v>
      </c>
      <c r="AC1533" s="190">
        <v>3865</v>
      </c>
      <c r="AD1533" s="190" t="s">
        <v>244</v>
      </c>
      <c r="AE1533" s="190" t="s">
        <v>206</v>
      </c>
      <c r="AF1533" s="190">
        <v>1</v>
      </c>
      <c r="AG1533" s="190">
        <v>100</v>
      </c>
      <c r="AI1533">
        <f t="shared" si="112"/>
        <v>3865</v>
      </c>
      <c r="AJ1533" t="str">
        <f t="shared" si="113"/>
        <v>Rest of Vic.</v>
      </c>
    </row>
    <row r="1534" spans="28:36" x14ac:dyDescent="0.2">
      <c r="AB1534" s="190">
        <v>3869</v>
      </c>
      <c r="AC1534" s="190">
        <v>3869</v>
      </c>
      <c r="AD1534" s="190" t="s">
        <v>244</v>
      </c>
      <c r="AE1534" s="190" t="s">
        <v>206</v>
      </c>
      <c r="AF1534" s="190">
        <v>1</v>
      </c>
      <c r="AG1534" s="190">
        <v>100</v>
      </c>
      <c r="AI1534">
        <f t="shared" si="112"/>
        <v>3869</v>
      </c>
      <c r="AJ1534" t="str">
        <f t="shared" si="113"/>
        <v>Rest of Vic.</v>
      </c>
    </row>
    <row r="1535" spans="28:36" x14ac:dyDescent="0.2">
      <c r="AB1535" s="190">
        <v>3870</v>
      </c>
      <c r="AC1535" s="190">
        <v>3870</v>
      </c>
      <c r="AD1535" s="190" t="s">
        <v>244</v>
      </c>
      <c r="AE1535" s="190" t="s">
        <v>206</v>
      </c>
      <c r="AF1535" s="190">
        <v>1</v>
      </c>
      <c r="AG1535" s="190">
        <v>100</v>
      </c>
      <c r="AI1535">
        <f t="shared" ref="AI1535:AI1598" si="114">AB1535*1</f>
        <v>3870</v>
      </c>
      <c r="AJ1535" t="str">
        <f t="shared" ref="AJ1535:AJ1598" si="115">AE1535</f>
        <v>Rest of Vic.</v>
      </c>
    </row>
    <row r="1536" spans="28:36" x14ac:dyDescent="0.2">
      <c r="AB1536" s="190">
        <v>3871</v>
      </c>
      <c r="AC1536" s="190">
        <v>3871</v>
      </c>
      <c r="AD1536" s="190" t="s">
        <v>244</v>
      </c>
      <c r="AE1536" s="190" t="s">
        <v>206</v>
      </c>
      <c r="AF1536" s="190">
        <v>1</v>
      </c>
      <c r="AG1536" s="190">
        <v>100</v>
      </c>
      <c r="AI1536">
        <f t="shared" si="114"/>
        <v>3871</v>
      </c>
      <c r="AJ1536" t="str">
        <f t="shared" si="115"/>
        <v>Rest of Vic.</v>
      </c>
    </row>
    <row r="1537" spans="28:36" x14ac:dyDescent="0.2">
      <c r="AB1537" s="190">
        <v>3873</v>
      </c>
      <c r="AC1537" s="190">
        <v>3873</v>
      </c>
      <c r="AD1537" s="190" t="s">
        <v>244</v>
      </c>
      <c r="AE1537" s="190" t="s">
        <v>206</v>
      </c>
      <c r="AF1537" s="190">
        <v>1</v>
      </c>
      <c r="AG1537" s="190">
        <v>100</v>
      </c>
      <c r="AI1537">
        <f t="shared" si="114"/>
        <v>3873</v>
      </c>
      <c r="AJ1537" t="str">
        <f t="shared" si="115"/>
        <v>Rest of Vic.</v>
      </c>
    </row>
    <row r="1538" spans="28:36" x14ac:dyDescent="0.2">
      <c r="AB1538" s="190">
        <v>3874</v>
      </c>
      <c r="AC1538" s="190">
        <v>3874</v>
      </c>
      <c r="AD1538" s="190" t="s">
        <v>244</v>
      </c>
      <c r="AE1538" s="190" t="s">
        <v>206</v>
      </c>
      <c r="AF1538" s="190">
        <v>0.99999199999999999</v>
      </c>
      <c r="AG1538" s="190">
        <v>99.999200000000002</v>
      </c>
      <c r="AI1538">
        <f t="shared" si="114"/>
        <v>3874</v>
      </c>
      <c r="AJ1538" t="str">
        <f t="shared" si="115"/>
        <v>Rest of Vic.</v>
      </c>
    </row>
    <row r="1539" spans="28:36" x14ac:dyDescent="0.2">
      <c r="AB1539" s="190">
        <v>3875</v>
      </c>
      <c r="AC1539" s="190">
        <v>3875</v>
      </c>
      <c r="AD1539" s="190" t="s">
        <v>244</v>
      </c>
      <c r="AE1539" s="190" t="s">
        <v>206</v>
      </c>
      <c r="AF1539" s="190">
        <v>1</v>
      </c>
      <c r="AG1539" s="190">
        <v>100</v>
      </c>
      <c r="AI1539">
        <f t="shared" si="114"/>
        <v>3875</v>
      </c>
      <c r="AJ1539" t="str">
        <f t="shared" si="115"/>
        <v>Rest of Vic.</v>
      </c>
    </row>
    <row r="1540" spans="28:36" x14ac:dyDescent="0.2">
      <c r="AB1540" s="190">
        <v>3878</v>
      </c>
      <c r="AC1540" s="190">
        <v>3878</v>
      </c>
      <c r="AD1540" s="190" t="s">
        <v>244</v>
      </c>
      <c r="AE1540" s="190" t="s">
        <v>206</v>
      </c>
      <c r="AF1540" s="190">
        <v>1</v>
      </c>
      <c r="AG1540" s="190">
        <v>100</v>
      </c>
      <c r="AI1540">
        <f t="shared" si="114"/>
        <v>3878</v>
      </c>
      <c r="AJ1540" t="str">
        <f t="shared" si="115"/>
        <v>Rest of Vic.</v>
      </c>
    </row>
    <row r="1541" spans="28:36" x14ac:dyDescent="0.2">
      <c r="AB1541" s="190">
        <v>3880</v>
      </c>
      <c r="AC1541" s="190">
        <v>3880</v>
      </c>
      <c r="AD1541" s="190" t="s">
        <v>244</v>
      </c>
      <c r="AE1541" s="190" t="s">
        <v>206</v>
      </c>
      <c r="AF1541" s="190">
        <v>1</v>
      </c>
      <c r="AG1541" s="190">
        <v>100</v>
      </c>
      <c r="AI1541">
        <f t="shared" si="114"/>
        <v>3880</v>
      </c>
      <c r="AJ1541" t="str">
        <f t="shared" si="115"/>
        <v>Rest of Vic.</v>
      </c>
    </row>
    <row r="1542" spans="28:36" x14ac:dyDescent="0.2">
      <c r="AB1542" s="190">
        <v>3882</v>
      </c>
      <c r="AC1542" s="190">
        <v>3882</v>
      </c>
      <c r="AD1542" s="190" t="s">
        <v>244</v>
      </c>
      <c r="AE1542" s="190" t="s">
        <v>206</v>
      </c>
      <c r="AF1542" s="190">
        <v>1</v>
      </c>
      <c r="AG1542" s="190">
        <v>100</v>
      </c>
      <c r="AI1542">
        <f t="shared" si="114"/>
        <v>3882</v>
      </c>
      <c r="AJ1542" t="str">
        <f t="shared" si="115"/>
        <v>Rest of Vic.</v>
      </c>
    </row>
    <row r="1543" spans="28:36" x14ac:dyDescent="0.2">
      <c r="AB1543" s="190">
        <v>3885</v>
      </c>
      <c r="AC1543" s="190">
        <v>3885</v>
      </c>
      <c r="AD1543" s="190" t="s">
        <v>244</v>
      </c>
      <c r="AE1543" s="190" t="s">
        <v>206</v>
      </c>
      <c r="AF1543" s="190">
        <v>1</v>
      </c>
      <c r="AG1543" s="190">
        <v>100</v>
      </c>
      <c r="AI1543">
        <f t="shared" si="114"/>
        <v>3885</v>
      </c>
      <c r="AJ1543" t="str">
        <f t="shared" si="115"/>
        <v>Rest of Vic.</v>
      </c>
    </row>
    <row r="1544" spans="28:36" x14ac:dyDescent="0.2">
      <c r="AB1544" s="190">
        <v>3886</v>
      </c>
      <c r="AC1544" s="190">
        <v>3886</v>
      </c>
      <c r="AD1544" s="190" t="s">
        <v>244</v>
      </c>
      <c r="AE1544" s="190" t="s">
        <v>206</v>
      </c>
      <c r="AF1544" s="190">
        <v>1</v>
      </c>
      <c r="AG1544" s="190">
        <v>100</v>
      </c>
      <c r="AI1544">
        <f t="shared" si="114"/>
        <v>3886</v>
      </c>
      <c r="AJ1544" t="str">
        <f t="shared" si="115"/>
        <v>Rest of Vic.</v>
      </c>
    </row>
    <row r="1545" spans="28:36" x14ac:dyDescent="0.2">
      <c r="AB1545" s="190">
        <v>3887</v>
      </c>
      <c r="AC1545" s="190">
        <v>3887</v>
      </c>
      <c r="AD1545" s="190" t="s">
        <v>244</v>
      </c>
      <c r="AE1545" s="190" t="s">
        <v>206</v>
      </c>
      <c r="AF1545" s="190">
        <v>1</v>
      </c>
      <c r="AG1545" s="190">
        <v>100</v>
      </c>
      <c r="AI1545">
        <f t="shared" si="114"/>
        <v>3887</v>
      </c>
      <c r="AJ1545" t="str">
        <f t="shared" si="115"/>
        <v>Rest of Vic.</v>
      </c>
    </row>
    <row r="1546" spans="28:36" x14ac:dyDescent="0.2">
      <c r="AB1546" s="190">
        <v>3888</v>
      </c>
      <c r="AC1546" s="190">
        <v>3888</v>
      </c>
      <c r="AD1546" s="190" t="s">
        <v>244</v>
      </c>
      <c r="AE1546" s="190" t="s">
        <v>206</v>
      </c>
      <c r="AF1546" s="190">
        <v>1</v>
      </c>
      <c r="AG1546" s="190">
        <v>100</v>
      </c>
      <c r="AI1546">
        <f t="shared" si="114"/>
        <v>3888</v>
      </c>
      <c r="AJ1546" t="str">
        <f t="shared" si="115"/>
        <v>Rest of Vic.</v>
      </c>
    </row>
    <row r="1547" spans="28:36" x14ac:dyDescent="0.2">
      <c r="AB1547" s="190">
        <v>3889</v>
      </c>
      <c r="AC1547" s="190">
        <v>3889</v>
      </c>
      <c r="AD1547" s="190" t="s">
        <v>244</v>
      </c>
      <c r="AE1547" s="190" t="s">
        <v>206</v>
      </c>
      <c r="AF1547" s="190">
        <v>1</v>
      </c>
      <c r="AG1547" s="190">
        <v>100</v>
      </c>
      <c r="AI1547">
        <f t="shared" si="114"/>
        <v>3889</v>
      </c>
      <c r="AJ1547" t="str">
        <f t="shared" si="115"/>
        <v>Rest of Vic.</v>
      </c>
    </row>
    <row r="1548" spans="28:36" x14ac:dyDescent="0.2">
      <c r="AB1548" s="190">
        <v>3890</v>
      </c>
      <c r="AC1548" s="190">
        <v>3890</v>
      </c>
      <c r="AD1548" s="190" t="s">
        <v>244</v>
      </c>
      <c r="AE1548" s="190" t="s">
        <v>206</v>
      </c>
      <c r="AF1548" s="190">
        <v>1</v>
      </c>
      <c r="AG1548" s="190">
        <v>100</v>
      </c>
      <c r="AI1548">
        <f t="shared" si="114"/>
        <v>3890</v>
      </c>
      <c r="AJ1548" t="str">
        <f t="shared" si="115"/>
        <v>Rest of Vic.</v>
      </c>
    </row>
    <row r="1549" spans="28:36" x14ac:dyDescent="0.2">
      <c r="AB1549" s="190">
        <v>3891</v>
      </c>
      <c r="AC1549" s="190">
        <v>3891</v>
      </c>
      <c r="AD1549" s="190" t="s">
        <v>244</v>
      </c>
      <c r="AE1549" s="190" t="s">
        <v>206</v>
      </c>
      <c r="AF1549" s="190">
        <v>1</v>
      </c>
      <c r="AG1549" s="190">
        <v>100</v>
      </c>
      <c r="AI1549">
        <f t="shared" si="114"/>
        <v>3891</v>
      </c>
      <c r="AJ1549" t="str">
        <f t="shared" si="115"/>
        <v>Rest of Vic.</v>
      </c>
    </row>
    <row r="1550" spans="28:36" x14ac:dyDescent="0.2">
      <c r="AB1550" s="190">
        <v>3892</v>
      </c>
      <c r="AC1550" s="190">
        <v>3892</v>
      </c>
      <c r="AD1550" s="190" t="s">
        <v>244</v>
      </c>
      <c r="AE1550" s="190" t="s">
        <v>206</v>
      </c>
      <c r="AF1550" s="190">
        <v>1</v>
      </c>
      <c r="AG1550" s="190">
        <v>100</v>
      </c>
      <c r="AI1550">
        <f t="shared" si="114"/>
        <v>3892</v>
      </c>
      <c r="AJ1550" t="str">
        <f t="shared" si="115"/>
        <v>Rest of Vic.</v>
      </c>
    </row>
    <row r="1551" spans="28:36" x14ac:dyDescent="0.2">
      <c r="AB1551" s="190">
        <v>3893</v>
      </c>
      <c r="AC1551" s="190">
        <v>3893</v>
      </c>
      <c r="AD1551" s="190" t="s">
        <v>244</v>
      </c>
      <c r="AE1551" s="190" t="s">
        <v>206</v>
      </c>
      <c r="AF1551" s="190">
        <v>1</v>
      </c>
      <c r="AG1551" s="190">
        <v>100</v>
      </c>
      <c r="AI1551">
        <f t="shared" si="114"/>
        <v>3893</v>
      </c>
      <c r="AJ1551" t="str">
        <f t="shared" si="115"/>
        <v>Rest of Vic.</v>
      </c>
    </row>
    <row r="1552" spans="28:36" x14ac:dyDescent="0.2">
      <c r="AB1552" s="190">
        <v>3895</v>
      </c>
      <c r="AC1552" s="190">
        <v>3895</v>
      </c>
      <c r="AD1552" s="190" t="s">
        <v>244</v>
      </c>
      <c r="AE1552" s="190" t="s">
        <v>206</v>
      </c>
      <c r="AF1552" s="190">
        <v>1</v>
      </c>
      <c r="AG1552" s="190">
        <v>100</v>
      </c>
      <c r="AI1552">
        <f t="shared" si="114"/>
        <v>3895</v>
      </c>
      <c r="AJ1552" t="str">
        <f t="shared" si="115"/>
        <v>Rest of Vic.</v>
      </c>
    </row>
    <row r="1553" spans="28:36" x14ac:dyDescent="0.2">
      <c r="AB1553" s="190">
        <v>3896</v>
      </c>
      <c r="AC1553" s="190">
        <v>3896</v>
      </c>
      <c r="AD1553" s="190" t="s">
        <v>244</v>
      </c>
      <c r="AE1553" s="190" t="s">
        <v>206</v>
      </c>
      <c r="AF1553" s="190">
        <v>1</v>
      </c>
      <c r="AG1553" s="190">
        <v>100</v>
      </c>
      <c r="AI1553">
        <f t="shared" si="114"/>
        <v>3896</v>
      </c>
      <c r="AJ1553" t="str">
        <f t="shared" si="115"/>
        <v>Rest of Vic.</v>
      </c>
    </row>
    <row r="1554" spans="28:36" x14ac:dyDescent="0.2">
      <c r="AB1554" s="190">
        <v>3898</v>
      </c>
      <c r="AC1554" s="190">
        <v>3898</v>
      </c>
      <c r="AD1554" s="190" t="s">
        <v>244</v>
      </c>
      <c r="AE1554" s="190" t="s">
        <v>206</v>
      </c>
      <c r="AF1554" s="190">
        <v>1</v>
      </c>
      <c r="AG1554" s="190">
        <v>100</v>
      </c>
      <c r="AI1554">
        <f t="shared" si="114"/>
        <v>3898</v>
      </c>
      <c r="AJ1554" t="str">
        <f t="shared" si="115"/>
        <v>Rest of Vic.</v>
      </c>
    </row>
    <row r="1555" spans="28:36" x14ac:dyDescent="0.2">
      <c r="AB1555" s="190">
        <v>3900</v>
      </c>
      <c r="AC1555" s="190">
        <v>3900</v>
      </c>
      <c r="AD1555" s="190" t="s">
        <v>244</v>
      </c>
      <c r="AE1555" s="190" t="s">
        <v>206</v>
      </c>
      <c r="AF1555" s="190">
        <v>1</v>
      </c>
      <c r="AG1555" s="190">
        <v>100</v>
      </c>
      <c r="AI1555">
        <f t="shared" si="114"/>
        <v>3900</v>
      </c>
      <c r="AJ1555" t="str">
        <f t="shared" si="115"/>
        <v>Rest of Vic.</v>
      </c>
    </row>
    <row r="1556" spans="28:36" x14ac:dyDescent="0.2">
      <c r="AB1556" s="190">
        <v>3902</v>
      </c>
      <c r="AC1556" s="190">
        <v>3902</v>
      </c>
      <c r="AD1556" s="190" t="s">
        <v>244</v>
      </c>
      <c r="AE1556" s="190" t="s">
        <v>206</v>
      </c>
      <c r="AF1556" s="190">
        <v>1</v>
      </c>
      <c r="AG1556" s="190">
        <v>100</v>
      </c>
      <c r="AI1556">
        <f t="shared" si="114"/>
        <v>3902</v>
      </c>
      <c r="AJ1556" t="str">
        <f t="shared" si="115"/>
        <v>Rest of Vic.</v>
      </c>
    </row>
    <row r="1557" spans="28:36" x14ac:dyDescent="0.2">
      <c r="AB1557" s="190">
        <v>3903</v>
      </c>
      <c r="AC1557" s="190">
        <v>3903</v>
      </c>
      <c r="AD1557" s="190" t="s">
        <v>244</v>
      </c>
      <c r="AE1557" s="190" t="s">
        <v>206</v>
      </c>
      <c r="AF1557" s="190">
        <v>1</v>
      </c>
      <c r="AG1557" s="190">
        <v>100</v>
      </c>
      <c r="AI1557">
        <f t="shared" si="114"/>
        <v>3903</v>
      </c>
      <c r="AJ1557" t="str">
        <f t="shared" si="115"/>
        <v>Rest of Vic.</v>
      </c>
    </row>
    <row r="1558" spans="28:36" x14ac:dyDescent="0.2">
      <c r="AB1558" s="190">
        <v>3904</v>
      </c>
      <c r="AC1558" s="190">
        <v>3904</v>
      </c>
      <c r="AD1558" s="190" t="s">
        <v>244</v>
      </c>
      <c r="AE1558" s="190" t="s">
        <v>206</v>
      </c>
      <c r="AF1558" s="190">
        <v>1</v>
      </c>
      <c r="AG1558" s="190">
        <v>100</v>
      </c>
      <c r="AI1558">
        <f t="shared" si="114"/>
        <v>3904</v>
      </c>
      <c r="AJ1558" t="str">
        <f t="shared" si="115"/>
        <v>Rest of Vic.</v>
      </c>
    </row>
    <row r="1559" spans="28:36" x14ac:dyDescent="0.2">
      <c r="AB1559" s="190">
        <v>3909</v>
      </c>
      <c r="AC1559" s="190">
        <v>3909</v>
      </c>
      <c r="AD1559" s="190" t="s">
        <v>244</v>
      </c>
      <c r="AE1559" s="190" t="s">
        <v>206</v>
      </c>
      <c r="AF1559" s="190">
        <v>0.99969600000000003</v>
      </c>
      <c r="AG1559" s="190">
        <v>99.9696</v>
      </c>
      <c r="AI1559">
        <f t="shared" si="114"/>
        <v>3909</v>
      </c>
      <c r="AJ1559" t="str">
        <f t="shared" si="115"/>
        <v>Rest of Vic.</v>
      </c>
    </row>
    <row r="1560" spans="28:36" x14ac:dyDescent="0.2">
      <c r="AB1560" s="190">
        <v>3910</v>
      </c>
      <c r="AC1560" s="190">
        <v>3910</v>
      </c>
      <c r="AD1560" s="190" t="s">
        <v>245</v>
      </c>
      <c r="AE1560" s="190" t="s">
        <v>208</v>
      </c>
      <c r="AF1560" s="190">
        <v>1</v>
      </c>
      <c r="AG1560" s="190">
        <v>100</v>
      </c>
      <c r="AI1560">
        <f t="shared" si="114"/>
        <v>3910</v>
      </c>
      <c r="AJ1560" t="str">
        <f t="shared" si="115"/>
        <v>Greater Melbourne</v>
      </c>
    </row>
    <row r="1561" spans="28:36" x14ac:dyDescent="0.2">
      <c r="AB1561" s="190">
        <v>3911</v>
      </c>
      <c r="AC1561" s="190">
        <v>3911</v>
      </c>
      <c r="AD1561" s="190" t="s">
        <v>245</v>
      </c>
      <c r="AE1561" s="190" t="s">
        <v>208</v>
      </c>
      <c r="AF1561" s="190">
        <v>1</v>
      </c>
      <c r="AG1561" s="190">
        <v>100</v>
      </c>
      <c r="AI1561">
        <f t="shared" si="114"/>
        <v>3911</v>
      </c>
      <c r="AJ1561" t="str">
        <f t="shared" si="115"/>
        <v>Greater Melbourne</v>
      </c>
    </row>
    <row r="1562" spans="28:36" x14ac:dyDescent="0.2">
      <c r="AB1562" s="190">
        <v>3912</v>
      </c>
      <c r="AC1562" s="190">
        <v>3912</v>
      </c>
      <c r="AD1562" s="190" t="s">
        <v>245</v>
      </c>
      <c r="AE1562" s="190" t="s">
        <v>208</v>
      </c>
      <c r="AF1562" s="190">
        <v>0.99952700000000005</v>
      </c>
      <c r="AG1562" s="190">
        <v>99.952699999999993</v>
      </c>
      <c r="AI1562">
        <f t="shared" si="114"/>
        <v>3912</v>
      </c>
      <c r="AJ1562" t="str">
        <f t="shared" si="115"/>
        <v>Greater Melbourne</v>
      </c>
    </row>
    <row r="1563" spans="28:36" x14ac:dyDescent="0.2">
      <c r="AB1563" s="190">
        <v>3913</v>
      </c>
      <c r="AC1563" s="190">
        <v>3913</v>
      </c>
      <c r="AD1563" s="190" t="s">
        <v>245</v>
      </c>
      <c r="AE1563" s="190" t="s">
        <v>208</v>
      </c>
      <c r="AF1563" s="190">
        <v>1</v>
      </c>
      <c r="AG1563" s="190">
        <v>100</v>
      </c>
      <c r="AI1563">
        <f t="shared" si="114"/>
        <v>3913</v>
      </c>
      <c r="AJ1563" t="str">
        <f t="shared" si="115"/>
        <v>Greater Melbourne</v>
      </c>
    </row>
    <row r="1564" spans="28:36" x14ac:dyDescent="0.2">
      <c r="AB1564" s="190">
        <v>3915</v>
      </c>
      <c r="AC1564" s="190">
        <v>3915</v>
      </c>
      <c r="AD1564" s="190" t="s">
        <v>245</v>
      </c>
      <c r="AE1564" s="190" t="s">
        <v>208</v>
      </c>
      <c r="AF1564" s="190">
        <v>1</v>
      </c>
      <c r="AG1564" s="190">
        <v>100</v>
      </c>
      <c r="AI1564">
        <f t="shared" si="114"/>
        <v>3915</v>
      </c>
      <c r="AJ1564" t="str">
        <f t="shared" si="115"/>
        <v>Greater Melbourne</v>
      </c>
    </row>
    <row r="1565" spans="28:36" x14ac:dyDescent="0.2">
      <c r="AB1565" s="190">
        <v>3916</v>
      </c>
      <c r="AC1565" s="190">
        <v>3916</v>
      </c>
      <c r="AD1565" s="190" t="s">
        <v>245</v>
      </c>
      <c r="AE1565" s="190" t="s">
        <v>208</v>
      </c>
      <c r="AF1565" s="190">
        <v>1</v>
      </c>
      <c r="AG1565" s="190">
        <v>100</v>
      </c>
      <c r="AI1565">
        <f t="shared" si="114"/>
        <v>3916</v>
      </c>
      <c r="AJ1565" t="str">
        <f t="shared" si="115"/>
        <v>Greater Melbourne</v>
      </c>
    </row>
    <row r="1566" spans="28:36" x14ac:dyDescent="0.2">
      <c r="AB1566" s="190">
        <v>3918</v>
      </c>
      <c r="AC1566" s="190">
        <v>3918</v>
      </c>
      <c r="AD1566" s="190" t="s">
        <v>245</v>
      </c>
      <c r="AE1566" s="190" t="s">
        <v>208</v>
      </c>
      <c r="AF1566" s="190">
        <v>1</v>
      </c>
      <c r="AG1566" s="190">
        <v>100</v>
      </c>
      <c r="AI1566">
        <f t="shared" si="114"/>
        <v>3918</v>
      </c>
      <c r="AJ1566" t="str">
        <f t="shared" si="115"/>
        <v>Greater Melbourne</v>
      </c>
    </row>
    <row r="1567" spans="28:36" x14ac:dyDescent="0.2">
      <c r="AB1567" s="190">
        <v>3919</v>
      </c>
      <c r="AC1567" s="190">
        <v>3919</v>
      </c>
      <c r="AD1567" s="190" t="s">
        <v>245</v>
      </c>
      <c r="AE1567" s="190" t="s">
        <v>208</v>
      </c>
      <c r="AF1567" s="190">
        <v>1</v>
      </c>
      <c r="AG1567" s="190">
        <v>100</v>
      </c>
      <c r="AI1567">
        <f t="shared" si="114"/>
        <v>3919</v>
      </c>
      <c r="AJ1567" t="str">
        <f t="shared" si="115"/>
        <v>Greater Melbourne</v>
      </c>
    </row>
    <row r="1568" spans="28:36" x14ac:dyDescent="0.2">
      <c r="AB1568" s="190">
        <v>3920</v>
      </c>
      <c r="AC1568" s="190">
        <v>3920</v>
      </c>
      <c r="AD1568" s="190" t="s">
        <v>245</v>
      </c>
      <c r="AE1568" s="190" t="s">
        <v>208</v>
      </c>
      <c r="AF1568" s="190">
        <v>0.97944799999999999</v>
      </c>
      <c r="AG1568" s="190">
        <v>97.944800000000001</v>
      </c>
      <c r="AI1568">
        <f t="shared" si="114"/>
        <v>3920</v>
      </c>
      <c r="AJ1568" t="str">
        <f t="shared" si="115"/>
        <v>Greater Melbourne</v>
      </c>
    </row>
    <row r="1569" spans="28:36" x14ac:dyDescent="0.2">
      <c r="AB1569" s="190">
        <v>3921</v>
      </c>
      <c r="AC1569" s="190">
        <v>3921</v>
      </c>
      <c r="AD1569" s="190" t="s">
        <v>244</v>
      </c>
      <c r="AE1569" s="190" t="s">
        <v>206</v>
      </c>
      <c r="AF1569" s="190">
        <v>0.98388399999999998</v>
      </c>
      <c r="AG1569" s="190">
        <v>98.388400000000004</v>
      </c>
      <c r="AI1569">
        <f t="shared" si="114"/>
        <v>3921</v>
      </c>
      <c r="AJ1569" t="str">
        <f t="shared" si="115"/>
        <v>Rest of Vic.</v>
      </c>
    </row>
    <row r="1570" spans="28:36" x14ac:dyDescent="0.2">
      <c r="AB1570" s="190">
        <v>3922</v>
      </c>
      <c r="AC1570" s="190">
        <v>3922</v>
      </c>
      <c r="AD1570" s="190" t="s">
        <v>244</v>
      </c>
      <c r="AE1570" s="190" t="s">
        <v>206</v>
      </c>
      <c r="AF1570" s="190">
        <v>0.99999000000000005</v>
      </c>
      <c r="AG1570" s="190">
        <v>99.998999999999995</v>
      </c>
      <c r="AI1570">
        <f t="shared" si="114"/>
        <v>3922</v>
      </c>
      <c r="AJ1570" t="str">
        <f t="shared" si="115"/>
        <v>Rest of Vic.</v>
      </c>
    </row>
    <row r="1571" spans="28:36" x14ac:dyDescent="0.2">
      <c r="AB1571" s="190">
        <v>3923</v>
      </c>
      <c r="AC1571" s="190">
        <v>3923</v>
      </c>
      <c r="AD1571" s="190" t="s">
        <v>244</v>
      </c>
      <c r="AE1571" s="190" t="s">
        <v>206</v>
      </c>
      <c r="AF1571" s="190">
        <v>0.99458899999999995</v>
      </c>
      <c r="AG1571" s="190">
        <v>99.4589</v>
      </c>
      <c r="AI1571">
        <f t="shared" si="114"/>
        <v>3923</v>
      </c>
      <c r="AJ1571" t="str">
        <f t="shared" si="115"/>
        <v>Rest of Vic.</v>
      </c>
    </row>
    <row r="1572" spans="28:36" x14ac:dyDescent="0.2">
      <c r="AB1572" s="190">
        <v>3925</v>
      </c>
      <c r="AC1572" s="190">
        <v>3925</v>
      </c>
      <c r="AD1572" s="190" t="s">
        <v>244</v>
      </c>
      <c r="AE1572" s="190" t="s">
        <v>206</v>
      </c>
      <c r="AF1572" s="190">
        <v>0.99962200000000001</v>
      </c>
      <c r="AG1572" s="190">
        <v>99.962199999999996</v>
      </c>
      <c r="AI1572">
        <f t="shared" si="114"/>
        <v>3925</v>
      </c>
      <c r="AJ1572" t="str">
        <f t="shared" si="115"/>
        <v>Rest of Vic.</v>
      </c>
    </row>
    <row r="1573" spans="28:36" x14ac:dyDescent="0.2">
      <c r="AB1573" s="190">
        <v>3926</v>
      </c>
      <c r="AC1573" s="190">
        <v>3926</v>
      </c>
      <c r="AD1573" s="190" t="s">
        <v>245</v>
      </c>
      <c r="AE1573" s="190" t="s">
        <v>208</v>
      </c>
      <c r="AF1573" s="190">
        <v>1</v>
      </c>
      <c r="AG1573" s="190">
        <v>100</v>
      </c>
      <c r="AI1573">
        <f t="shared" si="114"/>
        <v>3926</v>
      </c>
      <c r="AJ1573" t="str">
        <f t="shared" si="115"/>
        <v>Greater Melbourne</v>
      </c>
    </row>
    <row r="1574" spans="28:36" x14ac:dyDescent="0.2">
      <c r="AB1574" s="190">
        <v>3927</v>
      </c>
      <c r="AC1574" s="190">
        <v>3927</v>
      </c>
      <c r="AD1574" s="190" t="s">
        <v>245</v>
      </c>
      <c r="AE1574" s="190" t="s">
        <v>208</v>
      </c>
      <c r="AF1574" s="190">
        <v>1</v>
      </c>
      <c r="AG1574" s="190">
        <v>99.999899999999997</v>
      </c>
      <c r="AI1574">
        <f t="shared" si="114"/>
        <v>3927</v>
      </c>
      <c r="AJ1574" t="str">
        <f t="shared" si="115"/>
        <v>Greater Melbourne</v>
      </c>
    </row>
    <row r="1575" spans="28:36" x14ac:dyDescent="0.2">
      <c r="AB1575" s="190">
        <v>3928</v>
      </c>
      <c r="AC1575" s="190">
        <v>3928</v>
      </c>
      <c r="AD1575" s="190" t="s">
        <v>245</v>
      </c>
      <c r="AE1575" s="190" t="s">
        <v>208</v>
      </c>
      <c r="AF1575" s="190">
        <v>1</v>
      </c>
      <c r="AG1575" s="190">
        <v>100</v>
      </c>
      <c r="AI1575">
        <f t="shared" si="114"/>
        <v>3928</v>
      </c>
      <c r="AJ1575" t="str">
        <f t="shared" si="115"/>
        <v>Greater Melbourne</v>
      </c>
    </row>
    <row r="1576" spans="28:36" x14ac:dyDescent="0.2">
      <c r="AB1576" s="190">
        <v>3929</v>
      </c>
      <c r="AC1576" s="190">
        <v>3929</v>
      </c>
      <c r="AD1576" s="190" t="s">
        <v>245</v>
      </c>
      <c r="AE1576" s="190" t="s">
        <v>208</v>
      </c>
      <c r="AF1576" s="190">
        <v>0.99999700000000002</v>
      </c>
      <c r="AG1576" s="190">
        <v>99.999700000000004</v>
      </c>
      <c r="AI1576">
        <f t="shared" si="114"/>
        <v>3929</v>
      </c>
      <c r="AJ1576" t="str">
        <f t="shared" si="115"/>
        <v>Greater Melbourne</v>
      </c>
    </row>
    <row r="1577" spans="28:36" x14ac:dyDescent="0.2">
      <c r="AB1577" s="190">
        <v>3930</v>
      </c>
      <c r="AC1577" s="190">
        <v>3930</v>
      </c>
      <c r="AD1577" s="190" t="s">
        <v>245</v>
      </c>
      <c r="AE1577" s="190" t="s">
        <v>208</v>
      </c>
      <c r="AF1577" s="190">
        <v>1</v>
      </c>
      <c r="AG1577" s="190">
        <v>100</v>
      </c>
      <c r="AI1577">
        <f t="shared" si="114"/>
        <v>3930</v>
      </c>
      <c r="AJ1577" t="str">
        <f t="shared" si="115"/>
        <v>Greater Melbourne</v>
      </c>
    </row>
    <row r="1578" spans="28:36" x14ac:dyDescent="0.2">
      <c r="AB1578" s="190">
        <v>3931</v>
      </c>
      <c r="AC1578" s="190">
        <v>3931</v>
      </c>
      <c r="AD1578" s="190" t="s">
        <v>245</v>
      </c>
      <c r="AE1578" s="190" t="s">
        <v>208</v>
      </c>
      <c r="AF1578" s="190">
        <v>0.99975199999999997</v>
      </c>
      <c r="AG1578" s="190">
        <v>99.975200000000001</v>
      </c>
      <c r="AI1578">
        <f t="shared" si="114"/>
        <v>3931</v>
      </c>
      <c r="AJ1578" t="str">
        <f t="shared" si="115"/>
        <v>Greater Melbourne</v>
      </c>
    </row>
    <row r="1579" spans="28:36" x14ac:dyDescent="0.2">
      <c r="AB1579" s="190">
        <v>3933</v>
      </c>
      <c r="AC1579" s="190">
        <v>3933</v>
      </c>
      <c r="AD1579" s="190" t="s">
        <v>245</v>
      </c>
      <c r="AE1579" s="190" t="s">
        <v>208</v>
      </c>
      <c r="AF1579" s="190">
        <v>1</v>
      </c>
      <c r="AG1579" s="190">
        <v>100</v>
      </c>
      <c r="AI1579">
        <f t="shared" si="114"/>
        <v>3933</v>
      </c>
      <c r="AJ1579" t="str">
        <f t="shared" si="115"/>
        <v>Greater Melbourne</v>
      </c>
    </row>
    <row r="1580" spans="28:36" x14ac:dyDescent="0.2">
      <c r="AB1580" s="190">
        <v>3934</v>
      </c>
      <c r="AC1580" s="190">
        <v>3934</v>
      </c>
      <c r="AD1580" s="190" t="s">
        <v>245</v>
      </c>
      <c r="AE1580" s="190" t="s">
        <v>208</v>
      </c>
      <c r="AF1580" s="190">
        <v>1</v>
      </c>
      <c r="AG1580" s="190">
        <v>100</v>
      </c>
      <c r="AI1580">
        <f t="shared" si="114"/>
        <v>3934</v>
      </c>
      <c r="AJ1580" t="str">
        <f t="shared" si="115"/>
        <v>Greater Melbourne</v>
      </c>
    </row>
    <row r="1581" spans="28:36" x14ac:dyDescent="0.2">
      <c r="AB1581" s="190">
        <v>3936</v>
      </c>
      <c r="AC1581" s="190">
        <v>3936</v>
      </c>
      <c r="AD1581" s="190" t="s">
        <v>245</v>
      </c>
      <c r="AE1581" s="190" t="s">
        <v>208</v>
      </c>
      <c r="AF1581" s="190">
        <v>1</v>
      </c>
      <c r="AG1581" s="190">
        <v>100</v>
      </c>
      <c r="AI1581">
        <f t="shared" si="114"/>
        <v>3936</v>
      </c>
      <c r="AJ1581" t="str">
        <f t="shared" si="115"/>
        <v>Greater Melbourne</v>
      </c>
    </row>
    <row r="1582" spans="28:36" x14ac:dyDescent="0.2">
      <c r="AB1582" s="190">
        <v>3937</v>
      </c>
      <c r="AC1582" s="190">
        <v>3937</v>
      </c>
      <c r="AD1582" s="190" t="s">
        <v>245</v>
      </c>
      <c r="AE1582" s="190" t="s">
        <v>208</v>
      </c>
      <c r="AF1582" s="190">
        <v>1</v>
      </c>
      <c r="AG1582" s="190">
        <v>100</v>
      </c>
      <c r="AI1582">
        <f t="shared" si="114"/>
        <v>3937</v>
      </c>
      <c r="AJ1582" t="str">
        <f t="shared" si="115"/>
        <v>Greater Melbourne</v>
      </c>
    </row>
    <row r="1583" spans="28:36" x14ac:dyDescent="0.2">
      <c r="AB1583" s="190">
        <v>3938</v>
      </c>
      <c r="AC1583" s="190">
        <v>3938</v>
      </c>
      <c r="AD1583" s="190" t="s">
        <v>245</v>
      </c>
      <c r="AE1583" s="190" t="s">
        <v>208</v>
      </c>
      <c r="AF1583" s="190">
        <v>1</v>
      </c>
      <c r="AG1583" s="190">
        <v>100</v>
      </c>
      <c r="AI1583">
        <f t="shared" si="114"/>
        <v>3938</v>
      </c>
      <c r="AJ1583" t="str">
        <f t="shared" si="115"/>
        <v>Greater Melbourne</v>
      </c>
    </row>
    <row r="1584" spans="28:36" x14ac:dyDescent="0.2">
      <c r="AB1584" s="190">
        <v>3939</v>
      </c>
      <c r="AC1584" s="190">
        <v>3939</v>
      </c>
      <c r="AD1584" s="190" t="s">
        <v>245</v>
      </c>
      <c r="AE1584" s="190" t="s">
        <v>208</v>
      </c>
      <c r="AF1584" s="190">
        <v>1</v>
      </c>
      <c r="AG1584" s="190">
        <v>100</v>
      </c>
      <c r="AI1584">
        <f t="shared" si="114"/>
        <v>3939</v>
      </c>
      <c r="AJ1584" t="str">
        <f t="shared" si="115"/>
        <v>Greater Melbourne</v>
      </c>
    </row>
    <row r="1585" spans="28:36" x14ac:dyDescent="0.2">
      <c r="AB1585" s="190">
        <v>3940</v>
      </c>
      <c r="AC1585" s="190">
        <v>3940</v>
      </c>
      <c r="AD1585" s="190" t="s">
        <v>245</v>
      </c>
      <c r="AE1585" s="190" t="s">
        <v>208</v>
      </c>
      <c r="AF1585" s="190">
        <v>1</v>
      </c>
      <c r="AG1585" s="190">
        <v>100</v>
      </c>
      <c r="AI1585">
        <f t="shared" si="114"/>
        <v>3940</v>
      </c>
      <c r="AJ1585" t="str">
        <f t="shared" si="115"/>
        <v>Greater Melbourne</v>
      </c>
    </row>
    <row r="1586" spans="28:36" x14ac:dyDescent="0.2">
      <c r="AB1586" s="190">
        <v>3941</v>
      </c>
      <c r="AC1586" s="190">
        <v>3941</v>
      </c>
      <c r="AD1586" s="190" t="s">
        <v>245</v>
      </c>
      <c r="AE1586" s="190" t="s">
        <v>208</v>
      </c>
      <c r="AF1586" s="190">
        <v>1</v>
      </c>
      <c r="AG1586" s="190">
        <v>100</v>
      </c>
      <c r="AI1586">
        <f t="shared" si="114"/>
        <v>3941</v>
      </c>
      <c r="AJ1586" t="str">
        <f t="shared" si="115"/>
        <v>Greater Melbourne</v>
      </c>
    </row>
    <row r="1587" spans="28:36" x14ac:dyDescent="0.2">
      <c r="AB1587" s="190">
        <v>3942</v>
      </c>
      <c r="AC1587" s="190">
        <v>3942</v>
      </c>
      <c r="AD1587" s="190" t="s">
        <v>245</v>
      </c>
      <c r="AE1587" s="190" t="s">
        <v>208</v>
      </c>
      <c r="AF1587" s="190">
        <v>1</v>
      </c>
      <c r="AG1587" s="190">
        <v>100</v>
      </c>
      <c r="AI1587">
        <f t="shared" si="114"/>
        <v>3942</v>
      </c>
      <c r="AJ1587" t="str">
        <f t="shared" si="115"/>
        <v>Greater Melbourne</v>
      </c>
    </row>
    <row r="1588" spans="28:36" x14ac:dyDescent="0.2">
      <c r="AB1588" s="190">
        <v>3943</v>
      </c>
      <c r="AC1588" s="190">
        <v>3943</v>
      </c>
      <c r="AD1588" s="190" t="s">
        <v>245</v>
      </c>
      <c r="AE1588" s="190" t="s">
        <v>208</v>
      </c>
      <c r="AF1588" s="190">
        <v>0.99999899999999997</v>
      </c>
      <c r="AG1588" s="190">
        <v>99.999899999999997</v>
      </c>
      <c r="AI1588">
        <f t="shared" si="114"/>
        <v>3943</v>
      </c>
      <c r="AJ1588" t="str">
        <f t="shared" si="115"/>
        <v>Greater Melbourne</v>
      </c>
    </row>
    <row r="1589" spans="28:36" x14ac:dyDescent="0.2">
      <c r="AB1589" s="190">
        <v>3944</v>
      </c>
      <c r="AC1589" s="190">
        <v>3944</v>
      </c>
      <c r="AD1589" s="190" t="s">
        <v>245</v>
      </c>
      <c r="AE1589" s="190" t="s">
        <v>208</v>
      </c>
      <c r="AF1589" s="190">
        <v>0.99999899999999997</v>
      </c>
      <c r="AG1589" s="190">
        <v>99.999899999999997</v>
      </c>
      <c r="AI1589">
        <f t="shared" si="114"/>
        <v>3944</v>
      </c>
      <c r="AJ1589" t="str">
        <f t="shared" si="115"/>
        <v>Greater Melbourne</v>
      </c>
    </row>
    <row r="1590" spans="28:36" x14ac:dyDescent="0.2">
      <c r="AB1590" s="190">
        <v>3945</v>
      </c>
      <c r="AC1590" s="190">
        <v>3945</v>
      </c>
      <c r="AD1590" s="190" t="s">
        <v>244</v>
      </c>
      <c r="AE1590" s="190" t="s">
        <v>206</v>
      </c>
      <c r="AF1590" s="190">
        <v>1</v>
      </c>
      <c r="AG1590" s="190">
        <v>100</v>
      </c>
      <c r="AI1590">
        <f t="shared" si="114"/>
        <v>3945</v>
      </c>
      <c r="AJ1590" t="str">
        <f t="shared" si="115"/>
        <v>Rest of Vic.</v>
      </c>
    </row>
    <row r="1591" spans="28:36" x14ac:dyDescent="0.2">
      <c r="AB1591" s="190">
        <v>3946</v>
      </c>
      <c r="AC1591" s="190">
        <v>3946</v>
      </c>
      <c r="AD1591" s="190" t="s">
        <v>244</v>
      </c>
      <c r="AE1591" s="190" t="s">
        <v>206</v>
      </c>
      <c r="AF1591" s="190">
        <v>1</v>
      </c>
      <c r="AG1591" s="190">
        <v>100</v>
      </c>
      <c r="AI1591">
        <f t="shared" si="114"/>
        <v>3946</v>
      </c>
      <c r="AJ1591" t="str">
        <f t="shared" si="115"/>
        <v>Rest of Vic.</v>
      </c>
    </row>
    <row r="1592" spans="28:36" x14ac:dyDescent="0.2">
      <c r="AB1592" s="190">
        <v>3950</v>
      </c>
      <c r="AC1592" s="190">
        <v>3950</v>
      </c>
      <c r="AD1592" s="190" t="s">
        <v>244</v>
      </c>
      <c r="AE1592" s="190" t="s">
        <v>206</v>
      </c>
      <c r="AF1592" s="190">
        <v>1</v>
      </c>
      <c r="AG1592" s="190">
        <v>100</v>
      </c>
      <c r="AI1592">
        <f t="shared" si="114"/>
        <v>3950</v>
      </c>
      <c r="AJ1592" t="str">
        <f t="shared" si="115"/>
        <v>Rest of Vic.</v>
      </c>
    </row>
    <row r="1593" spans="28:36" x14ac:dyDescent="0.2">
      <c r="AB1593" s="190">
        <v>3951</v>
      </c>
      <c r="AC1593" s="190">
        <v>3951</v>
      </c>
      <c r="AD1593" s="190" t="s">
        <v>244</v>
      </c>
      <c r="AE1593" s="190" t="s">
        <v>206</v>
      </c>
      <c r="AF1593" s="190">
        <v>1</v>
      </c>
      <c r="AG1593" s="190">
        <v>100</v>
      </c>
      <c r="AI1593">
        <f t="shared" si="114"/>
        <v>3951</v>
      </c>
      <c r="AJ1593" t="str">
        <f t="shared" si="115"/>
        <v>Rest of Vic.</v>
      </c>
    </row>
    <row r="1594" spans="28:36" x14ac:dyDescent="0.2">
      <c r="AB1594" s="190">
        <v>3953</v>
      </c>
      <c r="AC1594" s="190">
        <v>3953</v>
      </c>
      <c r="AD1594" s="190" t="s">
        <v>244</v>
      </c>
      <c r="AE1594" s="190" t="s">
        <v>206</v>
      </c>
      <c r="AF1594" s="190">
        <v>1</v>
      </c>
      <c r="AG1594" s="190">
        <v>100</v>
      </c>
      <c r="AI1594">
        <f t="shared" si="114"/>
        <v>3953</v>
      </c>
      <c r="AJ1594" t="str">
        <f t="shared" si="115"/>
        <v>Rest of Vic.</v>
      </c>
    </row>
    <row r="1595" spans="28:36" x14ac:dyDescent="0.2">
      <c r="AB1595" s="190">
        <v>3954</v>
      </c>
      <c r="AC1595" s="190">
        <v>3954</v>
      </c>
      <c r="AD1595" s="190" t="s">
        <v>244</v>
      </c>
      <c r="AE1595" s="190" t="s">
        <v>206</v>
      </c>
      <c r="AF1595" s="190">
        <v>1</v>
      </c>
      <c r="AG1595" s="190">
        <v>100</v>
      </c>
      <c r="AI1595">
        <f t="shared" si="114"/>
        <v>3954</v>
      </c>
      <c r="AJ1595" t="str">
        <f t="shared" si="115"/>
        <v>Rest of Vic.</v>
      </c>
    </row>
    <row r="1596" spans="28:36" x14ac:dyDescent="0.2">
      <c r="AB1596" s="190">
        <v>3956</v>
      </c>
      <c r="AC1596" s="190">
        <v>3956</v>
      </c>
      <c r="AD1596" s="190" t="s">
        <v>244</v>
      </c>
      <c r="AE1596" s="190" t="s">
        <v>206</v>
      </c>
      <c r="AF1596" s="190">
        <v>0.999749</v>
      </c>
      <c r="AG1596" s="190">
        <v>99.974900000000005</v>
      </c>
      <c r="AI1596">
        <f t="shared" si="114"/>
        <v>3956</v>
      </c>
      <c r="AJ1596" t="str">
        <f t="shared" si="115"/>
        <v>Rest of Vic.</v>
      </c>
    </row>
    <row r="1597" spans="28:36" x14ac:dyDescent="0.2">
      <c r="AB1597" s="190">
        <v>3957</v>
      </c>
      <c r="AC1597" s="190">
        <v>3957</v>
      </c>
      <c r="AD1597" s="190" t="s">
        <v>244</v>
      </c>
      <c r="AE1597" s="190" t="s">
        <v>206</v>
      </c>
      <c r="AF1597" s="190">
        <v>1</v>
      </c>
      <c r="AG1597" s="190">
        <v>100</v>
      </c>
      <c r="AI1597">
        <f t="shared" si="114"/>
        <v>3957</v>
      </c>
      <c r="AJ1597" t="str">
        <f t="shared" si="115"/>
        <v>Rest of Vic.</v>
      </c>
    </row>
    <row r="1598" spans="28:36" x14ac:dyDescent="0.2">
      <c r="AB1598" s="190">
        <v>3958</v>
      </c>
      <c r="AC1598" s="190">
        <v>3958</v>
      </c>
      <c r="AD1598" s="190" t="s">
        <v>244</v>
      </c>
      <c r="AE1598" s="190" t="s">
        <v>206</v>
      </c>
      <c r="AF1598" s="190">
        <v>1</v>
      </c>
      <c r="AG1598" s="190">
        <v>100</v>
      </c>
      <c r="AI1598">
        <f t="shared" si="114"/>
        <v>3958</v>
      </c>
      <c r="AJ1598" t="str">
        <f t="shared" si="115"/>
        <v>Rest of Vic.</v>
      </c>
    </row>
    <row r="1599" spans="28:36" x14ac:dyDescent="0.2">
      <c r="AB1599" s="190">
        <v>3959</v>
      </c>
      <c r="AC1599" s="190">
        <v>3959</v>
      </c>
      <c r="AD1599" s="190" t="s">
        <v>244</v>
      </c>
      <c r="AE1599" s="190" t="s">
        <v>206</v>
      </c>
      <c r="AF1599" s="190">
        <v>1</v>
      </c>
      <c r="AG1599" s="190">
        <v>100</v>
      </c>
      <c r="AI1599">
        <f t="shared" ref="AI1599:AI1662" si="116">AB1599*1</f>
        <v>3959</v>
      </c>
      <c r="AJ1599" t="str">
        <f t="shared" ref="AJ1599:AJ1662" si="117">AE1599</f>
        <v>Rest of Vic.</v>
      </c>
    </row>
    <row r="1600" spans="28:36" x14ac:dyDescent="0.2">
      <c r="AB1600" s="190">
        <v>3960</v>
      </c>
      <c r="AC1600" s="190">
        <v>3960</v>
      </c>
      <c r="AD1600" s="190" t="s">
        <v>244</v>
      </c>
      <c r="AE1600" s="190" t="s">
        <v>206</v>
      </c>
      <c r="AF1600" s="190">
        <v>0.99955000000000005</v>
      </c>
      <c r="AG1600" s="190">
        <v>99.954999999999998</v>
      </c>
      <c r="AI1600">
        <f t="shared" si="116"/>
        <v>3960</v>
      </c>
      <c r="AJ1600" t="str">
        <f t="shared" si="117"/>
        <v>Rest of Vic.</v>
      </c>
    </row>
    <row r="1601" spans="28:36" x14ac:dyDescent="0.2">
      <c r="AB1601" s="190">
        <v>3962</v>
      </c>
      <c r="AC1601" s="190">
        <v>3962</v>
      </c>
      <c r="AD1601" s="190" t="s">
        <v>244</v>
      </c>
      <c r="AE1601" s="190" t="s">
        <v>206</v>
      </c>
      <c r="AF1601" s="190">
        <v>0.99914800000000004</v>
      </c>
      <c r="AG1601" s="190">
        <v>99.9148</v>
      </c>
      <c r="AI1601">
        <f t="shared" si="116"/>
        <v>3962</v>
      </c>
      <c r="AJ1601" t="str">
        <f t="shared" si="117"/>
        <v>Rest of Vic.</v>
      </c>
    </row>
    <row r="1602" spans="28:36" x14ac:dyDescent="0.2">
      <c r="AB1602" s="190">
        <v>3964</v>
      </c>
      <c r="AC1602" s="190">
        <v>3964</v>
      </c>
      <c r="AD1602" s="190" t="s">
        <v>244</v>
      </c>
      <c r="AE1602" s="190" t="s">
        <v>206</v>
      </c>
      <c r="AF1602" s="190">
        <v>1</v>
      </c>
      <c r="AG1602" s="190">
        <v>100</v>
      </c>
      <c r="AI1602">
        <f t="shared" si="116"/>
        <v>3964</v>
      </c>
      <c r="AJ1602" t="str">
        <f t="shared" si="117"/>
        <v>Rest of Vic.</v>
      </c>
    </row>
    <row r="1603" spans="28:36" x14ac:dyDescent="0.2">
      <c r="AB1603" s="190">
        <v>3965</v>
      </c>
      <c r="AC1603" s="190">
        <v>3965</v>
      </c>
      <c r="AD1603" s="190" t="s">
        <v>244</v>
      </c>
      <c r="AE1603" s="190" t="s">
        <v>206</v>
      </c>
      <c r="AF1603" s="190">
        <v>0.998915</v>
      </c>
      <c r="AG1603" s="190">
        <v>99.891499999999994</v>
      </c>
      <c r="AI1603">
        <f t="shared" si="116"/>
        <v>3965</v>
      </c>
      <c r="AJ1603" t="str">
        <f t="shared" si="117"/>
        <v>Rest of Vic.</v>
      </c>
    </row>
    <row r="1604" spans="28:36" x14ac:dyDescent="0.2">
      <c r="AB1604" s="190">
        <v>3966</v>
      </c>
      <c r="AC1604" s="190">
        <v>3966</v>
      </c>
      <c r="AD1604" s="190" t="s">
        <v>244</v>
      </c>
      <c r="AE1604" s="190" t="s">
        <v>206</v>
      </c>
      <c r="AF1604" s="190">
        <v>1</v>
      </c>
      <c r="AG1604" s="190">
        <v>100</v>
      </c>
      <c r="AI1604">
        <f t="shared" si="116"/>
        <v>3966</v>
      </c>
      <c r="AJ1604" t="str">
        <f t="shared" si="117"/>
        <v>Rest of Vic.</v>
      </c>
    </row>
    <row r="1605" spans="28:36" x14ac:dyDescent="0.2">
      <c r="AB1605" s="190">
        <v>3967</v>
      </c>
      <c r="AC1605" s="190">
        <v>3967</v>
      </c>
      <c r="AD1605" s="190" t="s">
        <v>244</v>
      </c>
      <c r="AE1605" s="190" t="s">
        <v>206</v>
      </c>
      <c r="AF1605" s="190">
        <v>0.99990500000000004</v>
      </c>
      <c r="AG1605" s="190">
        <v>99.990499999999997</v>
      </c>
      <c r="AI1605">
        <f t="shared" si="116"/>
        <v>3967</v>
      </c>
      <c r="AJ1605" t="str">
        <f t="shared" si="117"/>
        <v>Rest of Vic.</v>
      </c>
    </row>
    <row r="1606" spans="28:36" x14ac:dyDescent="0.2">
      <c r="AB1606" s="190">
        <v>3971</v>
      </c>
      <c r="AC1606" s="190">
        <v>3971</v>
      </c>
      <c r="AD1606" s="190" t="s">
        <v>244</v>
      </c>
      <c r="AE1606" s="190" t="s">
        <v>206</v>
      </c>
      <c r="AF1606" s="190">
        <v>0.99683699999999997</v>
      </c>
      <c r="AG1606" s="190">
        <v>99.683700000000002</v>
      </c>
      <c r="AI1606">
        <f t="shared" si="116"/>
        <v>3971</v>
      </c>
      <c r="AJ1606" t="str">
        <f t="shared" si="117"/>
        <v>Rest of Vic.</v>
      </c>
    </row>
    <row r="1607" spans="28:36" x14ac:dyDescent="0.2">
      <c r="AB1607" s="190">
        <v>3975</v>
      </c>
      <c r="AC1607" s="190">
        <v>3975</v>
      </c>
      <c r="AD1607" s="190" t="s">
        <v>245</v>
      </c>
      <c r="AE1607" s="190" t="s">
        <v>208</v>
      </c>
      <c r="AF1607" s="190">
        <v>1</v>
      </c>
      <c r="AG1607" s="190">
        <v>100</v>
      </c>
      <c r="AI1607">
        <f t="shared" si="116"/>
        <v>3975</v>
      </c>
      <c r="AJ1607" t="str">
        <f t="shared" si="117"/>
        <v>Greater Melbourne</v>
      </c>
    </row>
    <row r="1608" spans="28:36" x14ac:dyDescent="0.2">
      <c r="AB1608" s="190">
        <v>3976</v>
      </c>
      <c r="AC1608" s="190">
        <v>3976</v>
      </c>
      <c r="AD1608" s="190" t="s">
        <v>245</v>
      </c>
      <c r="AE1608" s="190" t="s">
        <v>208</v>
      </c>
      <c r="AF1608" s="190">
        <v>1</v>
      </c>
      <c r="AG1608" s="190">
        <v>100</v>
      </c>
      <c r="AI1608">
        <f t="shared" si="116"/>
        <v>3976</v>
      </c>
      <c r="AJ1608" t="str">
        <f t="shared" si="117"/>
        <v>Greater Melbourne</v>
      </c>
    </row>
    <row r="1609" spans="28:36" x14ac:dyDescent="0.2">
      <c r="AB1609" s="190">
        <v>3977</v>
      </c>
      <c r="AC1609" s="190">
        <v>3977</v>
      </c>
      <c r="AD1609" s="190" t="s">
        <v>245</v>
      </c>
      <c r="AE1609" s="190" t="s">
        <v>208</v>
      </c>
      <c r="AF1609" s="190">
        <v>1</v>
      </c>
      <c r="AG1609" s="190">
        <v>100</v>
      </c>
      <c r="AI1609">
        <f t="shared" si="116"/>
        <v>3977</v>
      </c>
      <c r="AJ1609" t="str">
        <f t="shared" si="117"/>
        <v>Greater Melbourne</v>
      </c>
    </row>
    <row r="1610" spans="28:36" x14ac:dyDescent="0.2">
      <c r="AB1610" s="190">
        <v>3978</v>
      </c>
      <c r="AC1610" s="190">
        <v>3978</v>
      </c>
      <c r="AD1610" s="190" t="s">
        <v>245</v>
      </c>
      <c r="AE1610" s="190" t="s">
        <v>208</v>
      </c>
      <c r="AF1610" s="190">
        <v>1</v>
      </c>
      <c r="AG1610" s="190">
        <v>100</v>
      </c>
      <c r="AI1610">
        <f t="shared" si="116"/>
        <v>3978</v>
      </c>
      <c r="AJ1610" t="str">
        <f t="shared" si="117"/>
        <v>Greater Melbourne</v>
      </c>
    </row>
    <row r="1611" spans="28:36" x14ac:dyDescent="0.2">
      <c r="AB1611" s="190">
        <v>3979</v>
      </c>
      <c r="AC1611" s="190">
        <v>3979</v>
      </c>
      <c r="AD1611" s="190" t="s">
        <v>244</v>
      </c>
      <c r="AE1611" s="190" t="s">
        <v>206</v>
      </c>
      <c r="AF1611" s="190">
        <v>1</v>
      </c>
      <c r="AG1611" s="190">
        <v>100</v>
      </c>
      <c r="AI1611">
        <f t="shared" si="116"/>
        <v>3979</v>
      </c>
      <c r="AJ1611" t="str">
        <f t="shared" si="117"/>
        <v>Rest of Vic.</v>
      </c>
    </row>
    <row r="1612" spans="28:36" x14ac:dyDescent="0.2">
      <c r="AB1612" s="190">
        <v>3980</v>
      </c>
      <c r="AC1612" s="190">
        <v>3980</v>
      </c>
      <c r="AD1612" s="190" t="s">
        <v>245</v>
      </c>
      <c r="AE1612" s="190" t="s">
        <v>208</v>
      </c>
      <c r="AF1612" s="190">
        <v>0.99921800000000005</v>
      </c>
      <c r="AG1612" s="190">
        <v>99.921800000000005</v>
      </c>
      <c r="AI1612">
        <f t="shared" si="116"/>
        <v>3980</v>
      </c>
      <c r="AJ1612" t="str">
        <f t="shared" si="117"/>
        <v>Greater Melbourne</v>
      </c>
    </row>
    <row r="1613" spans="28:36" x14ac:dyDescent="0.2">
      <c r="AB1613" s="190">
        <v>3981</v>
      </c>
      <c r="AC1613" s="190">
        <v>3981</v>
      </c>
      <c r="AD1613" s="190" t="s">
        <v>245</v>
      </c>
      <c r="AE1613" s="190" t="s">
        <v>208</v>
      </c>
      <c r="AF1613" s="190">
        <v>0.98376799999999998</v>
      </c>
      <c r="AG1613" s="190">
        <v>98.376800000000003</v>
      </c>
      <c r="AI1613">
        <f t="shared" si="116"/>
        <v>3981</v>
      </c>
      <c r="AJ1613" t="str">
        <f t="shared" si="117"/>
        <v>Greater Melbourne</v>
      </c>
    </row>
    <row r="1614" spans="28:36" x14ac:dyDescent="0.2">
      <c r="AB1614" s="190">
        <v>3981</v>
      </c>
      <c r="AC1614" s="190">
        <v>3981</v>
      </c>
      <c r="AD1614" s="190" t="s">
        <v>244</v>
      </c>
      <c r="AE1614" s="190" t="s">
        <v>206</v>
      </c>
      <c r="AF1614" s="190">
        <v>1.6232199999999999E-2</v>
      </c>
      <c r="AG1614" s="190">
        <v>1.6232200000000001</v>
      </c>
      <c r="AI1614">
        <f t="shared" si="116"/>
        <v>3981</v>
      </c>
      <c r="AJ1614" t="str">
        <f t="shared" si="117"/>
        <v>Rest of Vic.</v>
      </c>
    </row>
    <row r="1615" spans="28:36" x14ac:dyDescent="0.2">
      <c r="AB1615" s="190">
        <v>3984</v>
      </c>
      <c r="AC1615" s="190">
        <v>3984</v>
      </c>
      <c r="AD1615" s="190" t="s">
        <v>245</v>
      </c>
      <c r="AE1615" s="190" t="s">
        <v>208</v>
      </c>
      <c r="AF1615" s="190">
        <v>0.36257600000000001</v>
      </c>
      <c r="AG1615" s="190">
        <v>36.257599999999996</v>
      </c>
      <c r="AI1615">
        <f t="shared" si="116"/>
        <v>3984</v>
      </c>
      <c r="AJ1615" t="str">
        <f t="shared" si="117"/>
        <v>Greater Melbourne</v>
      </c>
    </row>
    <row r="1616" spans="28:36" x14ac:dyDescent="0.2">
      <c r="AB1616" s="190">
        <v>3984</v>
      </c>
      <c r="AC1616" s="190">
        <v>3984</v>
      </c>
      <c r="AD1616" s="190" t="s">
        <v>244</v>
      </c>
      <c r="AE1616" s="190" t="s">
        <v>206</v>
      </c>
      <c r="AF1616" s="190">
        <v>0.63359399999999999</v>
      </c>
      <c r="AG1616" s="190">
        <v>63.359400000000001</v>
      </c>
      <c r="AI1616">
        <f t="shared" si="116"/>
        <v>3984</v>
      </c>
      <c r="AJ1616" t="str">
        <f t="shared" si="117"/>
        <v>Rest of Vic.</v>
      </c>
    </row>
    <row r="1617" spans="28:36" x14ac:dyDescent="0.2">
      <c r="AB1617" s="190">
        <v>3987</v>
      </c>
      <c r="AC1617" s="190">
        <v>3987</v>
      </c>
      <c r="AD1617" s="190" t="s">
        <v>245</v>
      </c>
      <c r="AE1617" s="190" t="s">
        <v>208</v>
      </c>
      <c r="AF1617" s="190">
        <v>2.40468E-2</v>
      </c>
      <c r="AG1617" s="190">
        <v>2.4046799999999999</v>
      </c>
      <c r="AI1617">
        <f t="shared" si="116"/>
        <v>3987</v>
      </c>
      <c r="AJ1617" t="str">
        <f t="shared" si="117"/>
        <v>Greater Melbourne</v>
      </c>
    </row>
    <row r="1618" spans="28:36" x14ac:dyDescent="0.2">
      <c r="AB1618" s="190">
        <v>3987</v>
      </c>
      <c r="AC1618" s="190">
        <v>3987</v>
      </c>
      <c r="AD1618" s="190" t="s">
        <v>244</v>
      </c>
      <c r="AE1618" s="190" t="s">
        <v>206</v>
      </c>
      <c r="AF1618" s="190">
        <v>0.97595299999999996</v>
      </c>
      <c r="AG1618" s="190">
        <v>97.595299999999995</v>
      </c>
      <c r="AI1618">
        <f t="shared" si="116"/>
        <v>3987</v>
      </c>
      <c r="AJ1618" t="str">
        <f t="shared" si="117"/>
        <v>Rest of Vic.</v>
      </c>
    </row>
    <row r="1619" spans="28:36" x14ac:dyDescent="0.2">
      <c r="AB1619" s="190">
        <v>3988</v>
      </c>
      <c r="AC1619" s="190">
        <v>3988</v>
      </c>
      <c r="AD1619" s="190" t="s">
        <v>244</v>
      </c>
      <c r="AE1619" s="190" t="s">
        <v>206</v>
      </c>
      <c r="AF1619" s="190">
        <v>1</v>
      </c>
      <c r="AG1619" s="190">
        <v>100</v>
      </c>
      <c r="AI1619">
        <f t="shared" si="116"/>
        <v>3988</v>
      </c>
      <c r="AJ1619" t="str">
        <f t="shared" si="117"/>
        <v>Rest of Vic.</v>
      </c>
    </row>
    <row r="1620" spans="28:36" x14ac:dyDescent="0.2">
      <c r="AB1620" s="190">
        <v>3990</v>
      </c>
      <c r="AC1620" s="190">
        <v>3990</v>
      </c>
      <c r="AD1620" s="190" t="s">
        <v>244</v>
      </c>
      <c r="AE1620" s="190" t="s">
        <v>206</v>
      </c>
      <c r="AF1620" s="190">
        <v>1</v>
      </c>
      <c r="AG1620" s="190">
        <v>100</v>
      </c>
      <c r="AI1620">
        <f t="shared" si="116"/>
        <v>3990</v>
      </c>
      <c r="AJ1620" t="str">
        <f t="shared" si="117"/>
        <v>Rest of Vic.</v>
      </c>
    </row>
    <row r="1621" spans="28:36" x14ac:dyDescent="0.2">
      <c r="AB1621" s="190">
        <v>3991</v>
      </c>
      <c r="AC1621" s="190">
        <v>3991</v>
      </c>
      <c r="AD1621" s="190" t="s">
        <v>244</v>
      </c>
      <c r="AE1621" s="190" t="s">
        <v>206</v>
      </c>
      <c r="AF1621" s="190">
        <v>1</v>
      </c>
      <c r="AG1621" s="190">
        <v>100</v>
      </c>
      <c r="AI1621">
        <f t="shared" si="116"/>
        <v>3991</v>
      </c>
      <c r="AJ1621" t="str">
        <f t="shared" si="117"/>
        <v>Rest of Vic.</v>
      </c>
    </row>
    <row r="1622" spans="28:36" x14ac:dyDescent="0.2">
      <c r="AB1622" s="190">
        <v>3992</v>
      </c>
      <c r="AC1622" s="190">
        <v>3992</v>
      </c>
      <c r="AD1622" s="190" t="s">
        <v>244</v>
      </c>
      <c r="AE1622" s="190" t="s">
        <v>206</v>
      </c>
      <c r="AF1622" s="190">
        <v>1</v>
      </c>
      <c r="AG1622" s="190">
        <v>100</v>
      </c>
      <c r="AI1622">
        <f t="shared" si="116"/>
        <v>3992</v>
      </c>
      <c r="AJ1622" t="str">
        <f t="shared" si="117"/>
        <v>Rest of Vic.</v>
      </c>
    </row>
    <row r="1623" spans="28:36" x14ac:dyDescent="0.2">
      <c r="AB1623" s="190">
        <v>3995</v>
      </c>
      <c r="AC1623" s="190">
        <v>3995</v>
      </c>
      <c r="AD1623" s="190" t="s">
        <v>244</v>
      </c>
      <c r="AE1623" s="190" t="s">
        <v>206</v>
      </c>
      <c r="AF1623" s="190">
        <v>1</v>
      </c>
      <c r="AG1623" s="190">
        <v>100</v>
      </c>
      <c r="AI1623">
        <f t="shared" si="116"/>
        <v>3995</v>
      </c>
      <c r="AJ1623" t="str">
        <f t="shared" si="117"/>
        <v>Rest of Vic.</v>
      </c>
    </row>
    <row r="1624" spans="28:36" x14ac:dyDescent="0.2">
      <c r="AB1624" s="190">
        <v>3996</v>
      </c>
      <c r="AC1624" s="190">
        <v>3996</v>
      </c>
      <c r="AD1624" s="190" t="s">
        <v>244</v>
      </c>
      <c r="AE1624" s="190" t="s">
        <v>206</v>
      </c>
      <c r="AF1624" s="190">
        <v>1</v>
      </c>
      <c r="AG1624" s="190">
        <v>100</v>
      </c>
      <c r="AI1624">
        <f t="shared" si="116"/>
        <v>3996</v>
      </c>
      <c r="AJ1624" t="str">
        <f t="shared" si="117"/>
        <v>Rest of Vic.</v>
      </c>
    </row>
    <row r="1625" spans="28:36" x14ac:dyDescent="0.2">
      <c r="AB1625" s="190">
        <v>4000</v>
      </c>
      <c r="AC1625" s="190">
        <v>4000</v>
      </c>
      <c r="AD1625" s="190" t="s">
        <v>246</v>
      </c>
      <c r="AE1625" s="190" t="s">
        <v>210</v>
      </c>
      <c r="AF1625" s="190">
        <v>1</v>
      </c>
      <c r="AG1625" s="190">
        <v>100</v>
      </c>
      <c r="AI1625">
        <f t="shared" si="116"/>
        <v>4000</v>
      </c>
      <c r="AJ1625" t="str">
        <f t="shared" si="117"/>
        <v>Greater Brisbane</v>
      </c>
    </row>
    <row r="1626" spans="28:36" x14ac:dyDescent="0.2">
      <c r="AB1626" s="190">
        <v>4005</v>
      </c>
      <c r="AC1626" s="190">
        <v>4005</v>
      </c>
      <c r="AD1626" s="190" t="s">
        <v>246</v>
      </c>
      <c r="AE1626" s="190" t="s">
        <v>210</v>
      </c>
      <c r="AF1626" s="190">
        <v>0.95969099999999996</v>
      </c>
      <c r="AG1626" s="190">
        <v>95.969099999999997</v>
      </c>
      <c r="AI1626">
        <f t="shared" si="116"/>
        <v>4005</v>
      </c>
      <c r="AJ1626" t="str">
        <f t="shared" si="117"/>
        <v>Greater Brisbane</v>
      </c>
    </row>
    <row r="1627" spans="28:36" x14ac:dyDescent="0.2">
      <c r="AB1627" s="190">
        <v>4006</v>
      </c>
      <c r="AC1627" s="190">
        <v>4006</v>
      </c>
      <c r="AD1627" s="190" t="s">
        <v>246</v>
      </c>
      <c r="AE1627" s="190" t="s">
        <v>210</v>
      </c>
      <c r="AF1627" s="190">
        <v>0.99963900000000006</v>
      </c>
      <c r="AG1627" s="190">
        <v>99.963899999999995</v>
      </c>
      <c r="AI1627">
        <f t="shared" si="116"/>
        <v>4006</v>
      </c>
      <c r="AJ1627" t="str">
        <f t="shared" si="117"/>
        <v>Greater Brisbane</v>
      </c>
    </row>
    <row r="1628" spans="28:36" x14ac:dyDescent="0.2">
      <c r="AB1628" s="190">
        <v>4007</v>
      </c>
      <c r="AC1628" s="190">
        <v>4007</v>
      </c>
      <c r="AD1628" s="190" t="s">
        <v>246</v>
      </c>
      <c r="AE1628" s="190" t="s">
        <v>210</v>
      </c>
      <c r="AF1628" s="190">
        <v>0.974132</v>
      </c>
      <c r="AG1628" s="190">
        <v>97.413200000000003</v>
      </c>
      <c r="AI1628">
        <f t="shared" si="116"/>
        <v>4007</v>
      </c>
      <c r="AJ1628" t="str">
        <f t="shared" si="117"/>
        <v>Greater Brisbane</v>
      </c>
    </row>
    <row r="1629" spans="28:36" x14ac:dyDescent="0.2">
      <c r="AB1629" s="190">
        <v>4008</v>
      </c>
      <c r="AC1629" s="190">
        <v>4008</v>
      </c>
      <c r="AD1629" s="190" t="s">
        <v>246</v>
      </c>
      <c r="AE1629" s="190" t="s">
        <v>210</v>
      </c>
      <c r="AF1629" s="190">
        <v>1</v>
      </c>
      <c r="AG1629" s="190">
        <v>100</v>
      </c>
      <c r="AI1629">
        <f t="shared" si="116"/>
        <v>4008</v>
      </c>
      <c r="AJ1629" t="str">
        <f t="shared" si="117"/>
        <v>Greater Brisbane</v>
      </c>
    </row>
    <row r="1630" spans="28:36" x14ac:dyDescent="0.2">
      <c r="AB1630" s="190">
        <v>4009</v>
      </c>
      <c r="AC1630" s="190">
        <v>4009</v>
      </c>
      <c r="AD1630" s="190" t="s">
        <v>246</v>
      </c>
      <c r="AE1630" s="190" t="s">
        <v>210</v>
      </c>
      <c r="AF1630" s="190">
        <v>0.99999700000000002</v>
      </c>
      <c r="AG1630" s="190">
        <v>99.999700000000004</v>
      </c>
      <c r="AI1630">
        <f t="shared" si="116"/>
        <v>4009</v>
      </c>
      <c r="AJ1630" t="str">
        <f t="shared" si="117"/>
        <v>Greater Brisbane</v>
      </c>
    </row>
    <row r="1631" spans="28:36" x14ac:dyDescent="0.2">
      <c r="AB1631" s="190">
        <v>4010</v>
      </c>
      <c r="AC1631" s="190">
        <v>4010</v>
      </c>
      <c r="AD1631" s="190" t="s">
        <v>246</v>
      </c>
      <c r="AE1631" s="190" t="s">
        <v>210</v>
      </c>
      <c r="AF1631" s="190">
        <v>1</v>
      </c>
      <c r="AG1631" s="190">
        <v>100</v>
      </c>
      <c r="AI1631">
        <f t="shared" si="116"/>
        <v>4010</v>
      </c>
      <c r="AJ1631" t="str">
        <f t="shared" si="117"/>
        <v>Greater Brisbane</v>
      </c>
    </row>
    <row r="1632" spans="28:36" x14ac:dyDescent="0.2">
      <c r="AB1632" s="190">
        <v>4011</v>
      </c>
      <c r="AC1632" s="190">
        <v>4011</v>
      </c>
      <c r="AD1632" s="190" t="s">
        <v>246</v>
      </c>
      <c r="AE1632" s="190" t="s">
        <v>210</v>
      </c>
      <c r="AF1632" s="190">
        <v>1</v>
      </c>
      <c r="AG1632" s="190">
        <v>100</v>
      </c>
      <c r="AI1632">
        <f t="shared" si="116"/>
        <v>4011</v>
      </c>
      <c r="AJ1632" t="str">
        <f t="shared" si="117"/>
        <v>Greater Brisbane</v>
      </c>
    </row>
    <row r="1633" spans="28:36" x14ac:dyDescent="0.2">
      <c r="AB1633" s="190">
        <v>4012</v>
      </c>
      <c r="AC1633" s="190">
        <v>4012</v>
      </c>
      <c r="AD1633" s="190" t="s">
        <v>246</v>
      </c>
      <c r="AE1633" s="190" t="s">
        <v>210</v>
      </c>
      <c r="AF1633" s="190">
        <v>1</v>
      </c>
      <c r="AG1633" s="190">
        <v>100</v>
      </c>
      <c r="AI1633">
        <f t="shared" si="116"/>
        <v>4012</v>
      </c>
      <c r="AJ1633" t="str">
        <f t="shared" si="117"/>
        <v>Greater Brisbane</v>
      </c>
    </row>
    <row r="1634" spans="28:36" x14ac:dyDescent="0.2">
      <c r="AB1634" s="190">
        <v>4013</v>
      </c>
      <c r="AC1634" s="190">
        <v>4013</v>
      </c>
      <c r="AD1634" s="190" t="s">
        <v>246</v>
      </c>
      <c r="AE1634" s="190" t="s">
        <v>210</v>
      </c>
      <c r="AF1634" s="190">
        <v>1</v>
      </c>
      <c r="AG1634" s="190">
        <v>100</v>
      </c>
      <c r="AI1634">
        <f t="shared" si="116"/>
        <v>4013</v>
      </c>
      <c r="AJ1634" t="str">
        <f t="shared" si="117"/>
        <v>Greater Brisbane</v>
      </c>
    </row>
    <row r="1635" spans="28:36" x14ac:dyDescent="0.2">
      <c r="AB1635" s="190">
        <v>4014</v>
      </c>
      <c r="AC1635" s="190">
        <v>4014</v>
      </c>
      <c r="AD1635" s="190" t="s">
        <v>246</v>
      </c>
      <c r="AE1635" s="190" t="s">
        <v>210</v>
      </c>
      <c r="AF1635" s="190">
        <v>1</v>
      </c>
      <c r="AG1635" s="190">
        <v>100</v>
      </c>
      <c r="AI1635">
        <f t="shared" si="116"/>
        <v>4014</v>
      </c>
      <c r="AJ1635" t="str">
        <f t="shared" si="117"/>
        <v>Greater Brisbane</v>
      </c>
    </row>
    <row r="1636" spans="28:36" x14ac:dyDescent="0.2">
      <c r="AB1636" s="190">
        <v>4017</v>
      </c>
      <c r="AC1636" s="190">
        <v>4017</v>
      </c>
      <c r="AD1636" s="190" t="s">
        <v>246</v>
      </c>
      <c r="AE1636" s="190" t="s">
        <v>210</v>
      </c>
      <c r="AF1636" s="190">
        <v>0.99980899999999995</v>
      </c>
      <c r="AG1636" s="190">
        <v>99.980900000000005</v>
      </c>
      <c r="AI1636">
        <f t="shared" si="116"/>
        <v>4017</v>
      </c>
      <c r="AJ1636" t="str">
        <f t="shared" si="117"/>
        <v>Greater Brisbane</v>
      </c>
    </row>
    <row r="1637" spans="28:36" x14ac:dyDescent="0.2">
      <c r="AB1637" s="190">
        <v>4018</v>
      </c>
      <c r="AC1637" s="190">
        <v>4018</v>
      </c>
      <c r="AD1637" s="190" t="s">
        <v>246</v>
      </c>
      <c r="AE1637" s="190" t="s">
        <v>210</v>
      </c>
      <c r="AF1637" s="190">
        <v>1</v>
      </c>
      <c r="AG1637" s="190">
        <v>100</v>
      </c>
      <c r="AI1637">
        <f t="shared" si="116"/>
        <v>4018</v>
      </c>
      <c r="AJ1637" t="str">
        <f t="shared" si="117"/>
        <v>Greater Brisbane</v>
      </c>
    </row>
    <row r="1638" spans="28:36" x14ac:dyDescent="0.2">
      <c r="AB1638" s="190">
        <v>4019</v>
      </c>
      <c r="AC1638" s="190">
        <v>4019</v>
      </c>
      <c r="AD1638" s="190" t="s">
        <v>246</v>
      </c>
      <c r="AE1638" s="190" t="s">
        <v>210</v>
      </c>
      <c r="AF1638" s="190">
        <v>0.99846800000000002</v>
      </c>
      <c r="AG1638" s="190">
        <v>99.846800000000002</v>
      </c>
      <c r="AI1638">
        <f t="shared" si="116"/>
        <v>4019</v>
      </c>
      <c r="AJ1638" t="str">
        <f t="shared" si="117"/>
        <v>Greater Brisbane</v>
      </c>
    </row>
    <row r="1639" spans="28:36" x14ac:dyDescent="0.2">
      <c r="AB1639" s="190">
        <v>4020</v>
      </c>
      <c r="AC1639" s="190">
        <v>4020</v>
      </c>
      <c r="AD1639" s="190" t="s">
        <v>246</v>
      </c>
      <c r="AE1639" s="190" t="s">
        <v>210</v>
      </c>
      <c r="AF1639" s="190">
        <v>0.99886699999999995</v>
      </c>
      <c r="AG1639" s="190">
        <v>99.886700000000005</v>
      </c>
      <c r="AI1639">
        <f t="shared" si="116"/>
        <v>4020</v>
      </c>
      <c r="AJ1639" t="str">
        <f t="shared" si="117"/>
        <v>Greater Brisbane</v>
      </c>
    </row>
    <row r="1640" spans="28:36" x14ac:dyDescent="0.2">
      <c r="AB1640" s="190">
        <v>4021</v>
      </c>
      <c r="AC1640" s="190">
        <v>4021</v>
      </c>
      <c r="AD1640" s="190" t="s">
        <v>246</v>
      </c>
      <c r="AE1640" s="190" t="s">
        <v>210</v>
      </c>
      <c r="AF1640" s="190">
        <v>1</v>
      </c>
      <c r="AG1640" s="190">
        <v>100</v>
      </c>
      <c r="AI1640">
        <f t="shared" si="116"/>
        <v>4021</v>
      </c>
      <c r="AJ1640" t="str">
        <f t="shared" si="117"/>
        <v>Greater Brisbane</v>
      </c>
    </row>
    <row r="1641" spans="28:36" x14ac:dyDescent="0.2">
      <c r="AB1641" s="190">
        <v>4022</v>
      </c>
      <c r="AC1641" s="190">
        <v>4022</v>
      </c>
      <c r="AD1641" s="190" t="s">
        <v>246</v>
      </c>
      <c r="AE1641" s="190" t="s">
        <v>210</v>
      </c>
      <c r="AF1641" s="190">
        <v>1</v>
      </c>
      <c r="AG1641" s="190">
        <v>100</v>
      </c>
      <c r="AI1641">
        <f t="shared" si="116"/>
        <v>4022</v>
      </c>
      <c r="AJ1641" t="str">
        <f t="shared" si="117"/>
        <v>Greater Brisbane</v>
      </c>
    </row>
    <row r="1642" spans="28:36" x14ac:dyDescent="0.2">
      <c r="AB1642" s="190">
        <v>4025</v>
      </c>
      <c r="AC1642" s="190">
        <v>4025</v>
      </c>
      <c r="AD1642" s="190" t="s">
        <v>246</v>
      </c>
      <c r="AE1642" s="190" t="s">
        <v>210</v>
      </c>
      <c r="AF1642" s="190">
        <v>1</v>
      </c>
      <c r="AG1642" s="190">
        <v>100</v>
      </c>
      <c r="AI1642">
        <f t="shared" si="116"/>
        <v>4025</v>
      </c>
      <c r="AJ1642" t="str">
        <f t="shared" si="117"/>
        <v>Greater Brisbane</v>
      </c>
    </row>
    <row r="1643" spans="28:36" x14ac:dyDescent="0.2">
      <c r="AB1643" s="190">
        <v>4029</v>
      </c>
      <c r="AC1643" s="190">
        <v>4029</v>
      </c>
      <c r="AD1643" s="190" t="s">
        <v>246</v>
      </c>
      <c r="AE1643" s="190" t="s">
        <v>210</v>
      </c>
      <c r="AF1643" s="190">
        <v>1</v>
      </c>
      <c r="AG1643" s="190">
        <v>100</v>
      </c>
      <c r="AI1643">
        <f t="shared" si="116"/>
        <v>4029</v>
      </c>
      <c r="AJ1643" t="str">
        <f t="shared" si="117"/>
        <v>Greater Brisbane</v>
      </c>
    </row>
    <row r="1644" spans="28:36" x14ac:dyDescent="0.2">
      <c r="AB1644" s="190">
        <v>4030</v>
      </c>
      <c r="AC1644" s="190">
        <v>4030</v>
      </c>
      <c r="AD1644" s="190" t="s">
        <v>246</v>
      </c>
      <c r="AE1644" s="190" t="s">
        <v>210</v>
      </c>
      <c r="AF1644" s="190">
        <v>1</v>
      </c>
      <c r="AG1644" s="190">
        <v>100</v>
      </c>
      <c r="AI1644">
        <f t="shared" si="116"/>
        <v>4030</v>
      </c>
      <c r="AJ1644" t="str">
        <f t="shared" si="117"/>
        <v>Greater Brisbane</v>
      </c>
    </row>
    <row r="1645" spans="28:36" x14ac:dyDescent="0.2">
      <c r="AB1645" s="190">
        <v>4031</v>
      </c>
      <c r="AC1645" s="190">
        <v>4031</v>
      </c>
      <c r="AD1645" s="190" t="s">
        <v>246</v>
      </c>
      <c r="AE1645" s="190" t="s">
        <v>210</v>
      </c>
      <c r="AF1645" s="190">
        <v>1</v>
      </c>
      <c r="AG1645" s="190">
        <v>100</v>
      </c>
      <c r="AI1645">
        <f t="shared" si="116"/>
        <v>4031</v>
      </c>
      <c r="AJ1645" t="str">
        <f t="shared" si="117"/>
        <v>Greater Brisbane</v>
      </c>
    </row>
    <row r="1646" spans="28:36" x14ac:dyDescent="0.2">
      <c r="AB1646" s="190">
        <v>4032</v>
      </c>
      <c r="AC1646" s="190">
        <v>4032</v>
      </c>
      <c r="AD1646" s="190" t="s">
        <v>246</v>
      </c>
      <c r="AE1646" s="190" t="s">
        <v>210</v>
      </c>
      <c r="AF1646" s="190">
        <v>1</v>
      </c>
      <c r="AG1646" s="190">
        <v>100</v>
      </c>
      <c r="AI1646">
        <f t="shared" si="116"/>
        <v>4032</v>
      </c>
      <c r="AJ1646" t="str">
        <f t="shared" si="117"/>
        <v>Greater Brisbane</v>
      </c>
    </row>
    <row r="1647" spans="28:36" x14ac:dyDescent="0.2">
      <c r="AB1647" s="190">
        <v>4034</v>
      </c>
      <c r="AC1647" s="190">
        <v>4034</v>
      </c>
      <c r="AD1647" s="190" t="s">
        <v>246</v>
      </c>
      <c r="AE1647" s="190" t="s">
        <v>210</v>
      </c>
      <c r="AF1647" s="190">
        <v>1</v>
      </c>
      <c r="AG1647" s="190">
        <v>100</v>
      </c>
      <c r="AI1647">
        <f t="shared" si="116"/>
        <v>4034</v>
      </c>
      <c r="AJ1647" t="str">
        <f t="shared" si="117"/>
        <v>Greater Brisbane</v>
      </c>
    </row>
    <row r="1648" spans="28:36" x14ac:dyDescent="0.2">
      <c r="AB1648" s="190">
        <v>4035</v>
      </c>
      <c r="AC1648" s="190">
        <v>4035</v>
      </c>
      <c r="AD1648" s="190" t="s">
        <v>246</v>
      </c>
      <c r="AE1648" s="190" t="s">
        <v>210</v>
      </c>
      <c r="AF1648" s="190">
        <v>1</v>
      </c>
      <c r="AG1648" s="190">
        <v>100</v>
      </c>
      <c r="AI1648">
        <f t="shared" si="116"/>
        <v>4035</v>
      </c>
      <c r="AJ1648" t="str">
        <f t="shared" si="117"/>
        <v>Greater Brisbane</v>
      </c>
    </row>
    <row r="1649" spans="28:36" x14ac:dyDescent="0.2">
      <c r="AB1649" s="190">
        <v>4036</v>
      </c>
      <c r="AC1649" s="190">
        <v>4036</v>
      </c>
      <c r="AD1649" s="190" t="s">
        <v>246</v>
      </c>
      <c r="AE1649" s="190" t="s">
        <v>210</v>
      </c>
      <c r="AF1649" s="190">
        <v>1</v>
      </c>
      <c r="AG1649" s="190">
        <v>100</v>
      </c>
      <c r="AI1649">
        <f t="shared" si="116"/>
        <v>4036</v>
      </c>
      <c r="AJ1649" t="str">
        <f t="shared" si="117"/>
        <v>Greater Brisbane</v>
      </c>
    </row>
    <row r="1650" spans="28:36" x14ac:dyDescent="0.2">
      <c r="AB1650" s="190">
        <v>4037</v>
      </c>
      <c r="AC1650" s="190">
        <v>4037</v>
      </c>
      <c r="AD1650" s="190" t="s">
        <v>246</v>
      </c>
      <c r="AE1650" s="190" t="s">
        <v>210</v>
      </c>
      <c r="AF1650" s="190">
        <v>1</v>
      </c>
      <c r="AG1650" s="190">
        <v>100</v>
      </c>
      <c r="AI1650">
        <f t="shared" si="116"/>
        <v>4037</v>
      </c>
      <c r="AJ1650" t="str">
        <f t="shared" si="117"/>
        <v>Greater Brisbane</v>
      </c>
    </row>
    <row r="1651" spans="28:36" x14ac:dyDescent="0.2">
      <c r="AB1651" s="190">
        <v>4051</v>
      </c>
      <c r="AC1651" s="190">
        <v>4051</v>
      </c>
      <c r="AD1651" s="190" t="s">
        <v>246</v>
      </c>
      <c r="AE1651" s="190" t="s">
        <v>210</v>
      </c>
      <c r="AF1651" s="190">
        <v>1</v>
      </c>
      <c r="AG1651" s="190">
        <v>100</v>
      </c>
      <c r="AI1651">
        <f t="shared" si="116"/>
        <v>4051</v>
      </c>
      <c r="AJ1651" t="str">
        <f t="shared" si="117"/>
        <v>Greater Brisbane</v>
      </c>
    </row>
    <row r="1652" spans="28:36" x14ac:dyDescent="0.2">
      <c r="AB1652" s="190">
        <v>4053</v>
      </c>
      <c r="AC1652" s="190">
        <v>4053</v>
      </c>
      <c r="AD1652" s="190" t="s">
        <v>246</v>
      </c>
      <c r="AE1652" s="190" t="s">
        <v>210</v>
      </c>
      <c r="AF1652" s="190">
        <v>1</v>
      </c>
      <c r="AG1652" s="190">
        <v>100</v>
      </c>
      <c r="AI1652">
        <f t="shared" si="116"/>
        <v>4053</v>
      </c>
      <c r="AJ1652" t="str">
        <f t="shared" si="117"/>
        <v>Greater Brisbane</v>
      </c>
    </row>
    <row r="1653" spans="28:36" x14ac:dyDescent="0.2">
      <c r="AB1653" s="190">
        <v>4054</v>
      </c>
      <c r="AC1653" s="190">
        <v>4054</v>
      </c>
      <c r="AD1653" s="190" t="s">
        <v>246</v>
      </c>
      <c r="AE1653" s="190" t="s">
        <v>210</v>
      </c>
      <c r="AF1653" s="190">
        <v>1</v>
      </c>
      <c r="AG1653" s="190">
        <v>100</v>
      </c>
      <c r="AI1653">
        <f t="shared" si="116"/>
        <v>4054</v>
      </c>
      <c r="AJ1653" t="str">
        <f t="shared" si="117"/>
        <v>Greater Brisbane</v>
      </c>
    </row>
    <row r="1654" spans="28:36" x14ac:dyDescent="0.2">
      <c r="AB1654" s="190">
        <v>4055</v>
      </c>
      <c r="AC1654" s="190">
        <v>4055</v>
      </c>
      <c r="AD1654" s="190" t="s">
        <v>246</v>
      </c>
      <c r="AE1654" s="190" t="s">
        <v>210</v>
      </c>
      <c r="AF1654" s="190">
        <v>1</v>
      </c>
      <c r="AG1654" s="190">
        <v>100</v>
      </c>
      <c r="AI1654">
        <f t="shared" si="116"/>
        <v>4055</v>
      </c>
      <c r="AJ1654" t="str">
        <f t="shared" si="117"/>
        <v>Greater Brisbane</v>
      </c>
    </row>
    <row r="1655" spans="28:36" x14ac:dyDescent="0.2">
      <c r="AB1655" s="190">
        <v>4059</v>
      </c>
      <c r="AC1655" s="190">
        <v>4059</v>
      </c>
      <c r="AD1655" s="190" t="s">
        <v>246</v>
      </c>
      <c r="AE1655" s="190" t="s">
        <v>210</v>
      </c>
      <c r="AF1655" s="190">
        <v>1</v>
      </c>
      <c r="AG1655" s="190">
        <v>100</v>
      </c>
      <c r="AI1655">
        <f t="shared" si="116"/>
        <v>4059</v>
      </c>
      <c r="AJ1655" t="str">
        <f t="shared" si="117"/>
        <v>Greater Brisbane</v>
      </c>
    </row>
    <row r="1656" spans="28:36" x14ac:dyDescent="0.2">
      <c r="AB1656" s="190">
        <v>4060</v>
      </c>
      <c r="AC1656" s="190">
        <v>4060</v>
      </c>
      <c r="AD1656" s="190" t="s">
        <v>246</v>
      </c>
      <c r="AE1656" s="190" t="s">
        <v>210</v>
      </c>
      <c r="AF1656" s="190">
        <v>1</v>
      </c>
      <c r="AG1656" s="190">
        <v>100</v>
      </c>
      <c r="AI1656">
        <f t="shared" si="116"/>
        <v>4060</v>
      </c>
      <c r="AJ1656" t="str">
        <f t="shared" si="117"/>
        <v>Greater Brisbane</v>
      </c>
    </row>
    <row r="1657" spans="28:36" x14ac:dyDescent="0.2">
      <c r="AB1657" s="190">
        <v>4061</v>
      </c>
      <c r="AC1657" s="190">
        <v>4061</v>
      </c>
      <c r="AD1657" s="190" t="s">
        <v>246</v>
      </c>
      <c r="AE1657" s="190" t="s">
        <v>210</v>
      </c>
      <c r="AF1657" s="190">
        <v>1</v>
      </c>
      <c r="AG1657" s="190">
        <v>100</v>
      </c>
      <c r="AI1657">
        <f t="shared" si="116"/>
        <v>4061</v>
      </c>
      <c r="AJ1657" t="str">
        <f t="shared" si="117"/>
        <v>Greater Brisbane</v>
      </c>
    </row>
    <row r="1658" spans="28:36" x14ac:dyDescent="0.2">
      <c r="AB1658" s="190">
        <v>4064</v>
      </c>
      <c r="AC1658" s="190">
        <v>4064</v>
      </c>
      <c r="AD1658" s="190" t="s">
        <v>246</v>
      </c>
      <c r="AE1658" s="190" t="s">
        <v>210</v>
      </c>
      <c r="AF1658" s="190">
        <v>1</v>
      </c>
      <c r="AG1658" s="190">
        <v>100</v>
      </c>
      <c r="AI1658">
        <f t="shared" si="116"/>
        <v>4064</v>
      </c>
      <c r="AJ1658" t="str">
        <f t="shared" si="117"/>
        <v>Greater Brisbane</v>
      </c>
    </row>
    <row r="1659" spans="28:36" x14ac:dyDescent="0.2">
      <c r="AB1659" s="190">
        <v>4065</v>
      </c>
      <c r="AC1659" s="190">
        <v>4065</v>
      </c>
      <c r="AD1659" s="190" t="s">
        <v>246</v>
      </c>
      <c r="AE1659" s="190" t="s">
        <v>210</v>
      </c>
      <c r="AF1659" s="190">
        <v>1</v>
      </c>
      <c r="AG1659" s="190">
        <v>100</v>
      </c>
      <c r="AI1659">
        <f t="shared" si="116"/>
        <v>4065</v>
      </c>
      <c r="AJ1659" t="str">
        <f t="shared" si="117"/>
        <v>Greater Brisbane</v>
      </c>
    </row>
    <row r="1660" spans="28:36" x14ac:dyDescent="0.2">
      <c r="AB1660" s="190">
        <v>4066</v>
      </c>
      <c r="AC1660" s="190">
        <v>4066</v>
      </c>
      <c r="AD1660" s="190" t="s">
        <v>246</v>
      </c>
      <c r="AE1660" s="190" t="s">
        <v>210</v>
      </c>
      <c r="AF1660" s="190">
        <v>0.99988299999999997</v>
      </c>
      <c r="AG1660" s="190">
        <v>99.988299999999995</v>
      </c>
      <c r="AI1660">
        <f t="shared" si="116"/>
        <v>4066</v>
      </c>
      <c r="AJ1660" t="str">
        <f t="shared" si="117"/>
        <v>Greater Brisbane</v>
      </c>
    </row>
    <row r="1661" spans="28:36" x14ac:dyDescent="0.2">
      <c r="AB1661" s="190">
        <v>4067</v>
      </c>
      <c r="AC1661" s="190">
        <v>4067</v>
      </c>
      <c r="AD1661" s="190" t="s">
        <v>246</v>
      </c>
      <c r="AE1661" s="190" t="s">
        <v>210</v>
      </c>
      <c r="AF1661" s="190">
        <v>0.98158400000000001</v>
      </c>
      <c r="AG1661" s="190">
        <v>98.1584</v>
      </c>
      <c r="AI1661">
        <f t="shared" si="116"/>
        <v>4067</v>
      </c>
      <c r="AJ1661" t="str">
        <f t="shared" si="117"/>
        <v>Greater Brisbane</v>
      </c>
    </row>
    <row r="1662" spans="28:36" x14ac:dyDescent="0.2">
      <c r="AB1662" s="190">
        <v>4068</v>
      </c>
      <c r="AC1662" s="190">
        <v>4068</v>
      </c>
      <c r="AD1662" s="190" t="s">
        <v>246</v>
      </c>
      <c r="AE1662" s="190" t="s">
        <v>210</v>
      </c>
      <c r="AF1662" s="190">
        <v>0.99084000000000005</v>
      </c>
      <c r="AG1662" s="190">
        <v>99.084000000000003</v>
      </c>
      <c r="AI1662">
        <f t="shared" si="116"/>
        <v>4068</v>
      </c>
      <c r="AJ1662" t="str">
        <f t="shared" si="117"/>
        <v>Greater Brisbane</v>
      </c>
    </row>
    <row r="1663" spans="28:36" x14ac:dyDescent="0.2">
      <c r="AB1663" s="190">
        <v>4069</v>
      </c>
      <c r="AC1663" s="190">
        <v>4069</v>
      </c>
      <c r="AD1663" s="190" t="s">
        <v>246</v>
      </c>
      <c r="AE1663" s="190" t="s">
        <v>210</v>
      </c>
      <c r="AF1663" s="190">
        <v>0.99597199999999997</v>
      </c>
      <c r="AG1663" s="190">
        <v>99.597200000000001</v>
      </c>
      <c r="AI1663">
        <f t="shared" ref="AI1663:AI1726" si="118">AB1663*1</f>
        <v>4069</v>
      </c>
      <c r="AJ1663" t="str">
        <f t="shared" ref="AJ1663:AJ1726" si="119">AE1663</f>
        <v>Greater Brisbane</v>
      </c>
    </row>
    <row r="1664" spans="28:36" x14ac:dyDescent="0.2">
      <c r="AB1664" s="190">
        <v>4070</v>
      </c>
      <c r="AC1664" s="190">
        <v>4070</v>
      </c>
      <c r="AD1664" s="190" t="s">
        <v>246</v>
      </c>
      <c r="AE1664" s="190" t="s">
        <v>210</v>
      </c>
      <c r="AF1664" s="190">
        <v>0.99935799999999997</v>
      </c>
      <c r="AG1664" s="190">
        <v>99.9358</v>
      </c>
      <c r="AI1664">
        <f t="shared" si="118"/>
        <v>4070</v>
      </c>
      <c r="AJ1664" t="str">
        <f t="shared" si="119"/>
        <v>Greater Brisbane</v>
      </c>
    </row>
    <row r="1665" spans="28:36" x14ac:dyDescent="0.2">
      <c r="AB1665" s="190">
        <v>4072</v>
      </c>
      <c r="AC1665" s="190">
        <v>4072</v>
      </c>
      <c r="AD1665" s="190" t="s">
        <v>246</v>
      </c>
      <c r="AE1665" s="190" t="s">
        <v>210</v>
      </c>
      <c r="AF1665" s="190">
        <v>0.94117600000000001</v>
      </c>
      <c r="AG1665" s="190">
        <v>94.117599999999996</v>
      </c>
      <c r="AI1665">
        <f t="shared" si="118"/>
        <v>4072</v>
      </c>
      <c r="AJ1665" t="str">
        <f t="shared" si="119"/>
        <v>Greater Brisbane</v>
      </c>
    </row>
    <row r="1666" spans="28:36" x14ac:dyDescent="0.2">
      <c r="AB1666" s="190">
        <v>4073</v>
      </c>
      <c r="AC1666" s="190">
        <v>4073</v>
      </c>
      <c r="AD1666" s="190" t="s">
        <v>246</v>
      </c>
      <c r="AE1666" s="190" t="s">
        <v>210</v>
      </c>
      <c r="AF1666" s="190">
        <v>1</v>
      </c>
      <c r="AG1666" s="190">
        <v>100</v>
      </c>
      <c r="AI1666">
        <f t="shared" si="118"/>
        <v>4073</v>
      </c>
      <c r="AJ1666" t="str">
        <f t="shared" si="119"/>
        <v>Greater Brisbane</v>
      </c>
    </row>
    <row r="1667" spans="28:36" x14ac:dyDescent="0.2">
      <c r="AB1667" s="190">
        <v>4074</v>
      </c>
      <c r="AC1667" s="190">
        <v>4074</v>
      </c>
      <c r="AD1667" s="190" t="s">
        <v>246</v>
      </c>
      <c r="AE1667" s="190" t="s">
        <v>210</v>
      </c>
      <c r="AF1667" s="190">
        <v>0.99640099999999998</v>
      </c>
      <c r="AG1667" s="190">
        <v>99.640100000000004</v>
      </c>
      <c r="AI1667">
        <f t="shared" si="118"/>
        <v>4074</v>
      </c>
      <c r="AJ1667" t="str">
        <f t="shared" si="119"/>
        <v>Greater Brisbane</v>
      </c>
    </row>
    <row r="1668" spans="28:36" x14ac:dyDescent="0.2">
      <c r="AB1668" s="190">
        <v>4075</v>
      </c>
      <c r="AC1668" s="190">
        <v>4075</v>
      </c>
      <c r="AD1668" s="190" t="s">
        <v>246</v>
      </c>
      <c r="AE1668" s="190" t="s">
        <v>210</v>
      </c>
      <c r="AF1668" s="190">
        <v>0.99717599999999995</v>
      </c>
      <c r="AG1668" s="190">
        <v>99.717600000000004</v>
      </c>
      <c r="AI1668">
        <f t="shared" si="118"/>
        <v>4075</v>
      </c>
      <c r="AJ1668" t="str">
        <f t="shared" si="119"/>
        <v>Greater Brisbane</v>
      </c>
    </row>
    <row r="1669" spans="28:36" x14ac:dyDescent="0.2">
      <c r="AB1669" s="190">
        <v>4076</v>
      </c>
      <c r="AC1669" s="190">
        <v>4076</v>
      </c>
      <c r="AD1669" s="190" t="s">
        <v>246</v>
      </c>
      <c r="AE1669" s="190" t="s">
        <v>210</v>
      </c>
      <c r="AF1669" s="190">
        <v>0.99800800000000001</v>
      </c>
      <c r="AG1669" s="190">
        <v>99.800799999999995</v>
      </c>
      <c r="AI1669">
        <f t="shared" si="118"/>
        <v>4076</v>
      </c>
      <c r="AJ1669" t="str">
        <f t="shared" si="119"/>
        <v>Greater Brisbane</v>
      </c>
    </row>
    <row r="1670" spans="28:36" x14ac:dyDescent="0.2">
      <c r="AB1670" s="190">
        <v>4077</v>
      </c>
      <c r="AC1670" s="190">
        <v>4077</v>
      </c>
      <c r="AD1670" s="190" t="s">
        <v>246</v>
      </c>
      <c r="AE1670" s="190" t="s">
        <v>210</v>
      </c>
      <c r="AF1670" s="190">
        <v>1</v>
      </c>
      <c r="AG1670" s="190">
        <v>100</v>
      </c>
      <c r="AI1670">
        <f t="shared" si="118"/>
        <v>4077</v>
      </c>
      <c r="AJ1670" t="str">
        <f t="shared" si="119"/>
        <v>Greater Brisbane</v>
      </c>
    </row>
    <row r="1671" spans="28:36" x14ac:dyDescent="0.2">
      <c r="AB1671" s="190">
        <v>4078</v>
      </c>
      <c r="AC1671" s="190">
        <v>4078</v>
      </c>
      <c r="AD1671" s="190" t="s">
        <v>246</v>
      </c>
      <c r="AE1671" s="190" t="s">
        <v>210</v>
      </c>
      <c r="AF1671" s="190">
        <v>1</v>
      </c>
      <c r="AG1671" s="190">
        <v>100</v>
      </c>
      <c r="AI1671">
        <f t="shared" si="118"/>
        <v>4078</v>
      </c>
      <c r="AJ1671" t="str">
        <f t="shared" si="119"/>
        <v>Greater Brisbane</v>
      </c>
    </row>
    <row r="1672" spans="28:36" x14ac:dyDescent="0.2">
      <c r="AB1672" s="190">
        <v>4101</v>
      </c>
      <c r="AC1672" s="190">
        <v>4101</v>
      </c>
      <c r="AD1672" s="190" t="s">
        <v>246</v>
      </c>
      <c r="AE1672" s="190" t="s">
        <v>210</v>
      </c>
      <c r="AF1672" s="190">
        <v>0.98183399999999998</v>
      </c>
      <c r="AG1672" s="190">
        <v>98.183400000000006</v>
      </c>
      <c r="AI1672">
        <f t="shared" si="118"/>
        <v>4101</v>
      </c>
      <c r="AJ1672" t="str">
        <f t="shared" si="119"/>
        <v>Greater Brisbane</v>
      </c>
    </row>
    <row r="1673" spans="28:36" x14ac:dyDescent="0.2">
      <c r="AB1673" s="190">
        <v>4102</v>
      </c>
      <c r="AC1673" s="190">
        <v>4102</v>
      </c>
      <c r="AD1673" s="190" t="s">
        <v>246</v>
      </c>
      <c r="AE1673" s="190" t="s">
        <v>210</v>
      </c>
      <c r="AF1673" s="190">
        <v>1</v>
      </c>
      <c r="AG1673" s="190">
        <v>100</v>
      </c>
      <c r="AI1673">
        <f t="shared" si="118"/>
        <v>4102</v>
      </c>
      <c r="AJ1673" t="str">
        <f t="shared" si="119"/>
        <v>Greater Brisbane</v>
      </c>
    </row>
    <row r="1674" spans="28:36" x14ac:dyDescent="0.2">
      <c r="AB1674" s="190">
        <v>4103</v>
      </c>
      <c r="AC1674" s="190">
        <v>4103</v>
      </c>
      <c r="AD1674" s="190" t="s">
        <v>246</v>
      </c>
      <c r="AE1674" s="190" t="s">
        <v>210</v>
      </c>
      <c r="AF1674" s="190">
        <v>1</v>
      </c>
      <c r="AG1674" s="190">
        <v>100</v>
      </c>
      <c r="AI1674">
        <f t="shared" si="118"/>
        <v>4103</v>
      </c>
      <c r="AJ1674" t="str">
        <f t="shared" si="119"/>
        <v>Greater Brisbane</v>
      </c>
    </row>
    <row r="1675" spans="28:36" x14ac:dyDescent="0.2">
      <c r="AB1675" s="190">
        <v>4104</v>
      </c>
      <c r="AC1675" s="190">
        <v>4104</v>
      </c>
      <c r="AD1675" s="190" t="s">
        <v>246</v>
      </c>
      <c r="AE1675" s="190" t="s">
        <v>210</v>
      </c>
      <c r="AF1675" s="190">
        <v>0.98638800000000004</v>
      </c>
      <c r="AG1675" s="190">
        <v>98.638800000000003</v>
      </c>
      <c r="AI1675">
        <f t="shared" si="118"/>
        <v>4104</v>
      </c>
      <c r="AJ1675" t="str">
        <f t="shared" si="119"/>
        <v>Greater Brisbane</v>
      </c>
    </row>
    <row r="1676" spans="28:36" x14ac:dyDescent="0.2">
      <c r="AB1676" s="190">
        <v>4105</v>
      </c>
      <c r="AC1676" s="190">
        <v>4105</v>
      </c>
      <c r="AD1676" s="190" t="s">
        <v>246</v>
      </c>
      <c r="AE1676" s="190" t="s">
        <v>210</v>
      </c>
      <c r="AF1676" s="190">
        <v>0.99810500000000002</v>
      </c>
      <c r="AG1676" s="190">
        <v>99.810500000000005</v>
      </c>
      <c r="AI1676">
        <f t="shared" si="118"/>
        <v>4105</v>
      </c>
      <c r="AJ1676" t="str">
        <f t="shared" si="119"/>
        <v>Greater Brisbane</v>
      </c>
    </row>
    <row r="1677" spans="28:36" x14ac:dyDescent="0.2">
      <c r="AB1677" s="190">
        <v>4106</v>
      </c>
      <c r="AC1677" s="190">
        <v>4106</v>
      </c>
      <c r="AD1677" s="190" t="s">
        <v>246</v>
      </c>
      <c r="AE1677" s="190" t="s">
        <v>210</v>
      </c>
      <c r="AF1677" s="190">
        <v>1</v>
      </c>
      <c r="AG1677" s="190">
        <v>100</v>
      </c>
      <c r="AI1677">
        <f t="shared" si="118"/>
        <v>4106</v>
      </c>
      <c r="AJ1677" t="str">
        <f t="shared" si="119"/>
        <v>Greater Brisbane</v>
      </c>
    </row>
    <row r="1678" spans="28:36" x14ac:dyDescent="0.2">
      <c r="AB1678" s="190">
        <v>4107</v>
      </c>
      <c r="AC1678" s="190">
        <v>4107</v>
      </c>
      <c r="AD1678" s="190" t="s">
        <v>246</v>
      </c>
      <c r="AE1678" s="190" t="s">
        <v>210</v>
      </c>
      <c r="AF1678" s="190">
        <v>1</v>
      </c>
      <c r="AG1678" s="190">
        <v>100</v>
      </c>
      <c r="AI1678">
        <f t="shared" si="118"/>
        <v>4107</v>
      </c>
      <c r="AJ1678" t="str">
        <f t="shared" si="119"/>
        <v>Greater Brisbane</v>
      </c>
    </row>
    <row r="1679" spans="28:36" x14ac:dyDescent="0.2">
      <c r="AB1679" s="190">
        <v>4108</v>
      </c>
      <c r="AC1679" s="190">
        <v>4108</v>
      </c>
      <c r="AD1679" s="190" t="s">
        <v>246</v>
      </c>
      <c r="AE1679" s="190" t="s">
        <v>210</v>
      </c>
      <c r="AF1679" s="190">
        <v>1</v>
      </c>
      <c r="AG1679" s="190">
        <v>100</v>
      </c>
      <c r="AI1679">
        <f t="shared" si="118"/>
        <v>4108</v>
      </c>
      <c r="AJ1679" t="str">
        <f t="shared" si="119"/>
        <v>Greater Brisbane</v>
      </c>
    </row>
    <row r="1680" spans="28:36" x14ac:dyDescent="0.2">
      <c r="AB1680" s="190">
        <v>4109</v>
      </c>
      <c r="AC1680" s="190">
        <v>4109</v>
      </c>
      <c r="AD1680" s="190" t="s">
        <v>246</v>
      </c>
      <c r="AE1680" s="190" t="s">
        <v>210</v>
      </c>
      <c r="AF1680" s="190">
        <v>1</v>
      </c>
      <c r="AG1680" s="190">
        <v>100</v>
      </c>
      <c r="AI1680">
        <f t="shared" si="118"/>
        <v>4109</v>
      </c>
      <c r="AJ1680" t="str">
        <f t="shared" si="119"/>
        <v>Greater Brisbane</v>
      </c>
    </row>
    <row r="1681" spans="28:36" x14ac:dyDescent="0.2">
      <c r="AB1681" s="190">
        <v>4110</v>
      </c>
      <c r="AC1681" s="190">
        <v>4110</v>
      </c>
      <c r="AD1681" s="190" t="s">
        <v>246</v>
      </c>
      <c r="AE1681" s="190" t="s">
        <v>210</v>
      </c>
      <c r="AF1681" s="190">
        <v>1</v>
      </c>
      <c r="AG1681" s="190">
        <v>100</v>
      </c>
      <c r="AI1681">
        <f t="shared" si="118"/>
        <v>4110</v>
      </c>
      <c r="AJ1681" t="str">
        <f t="shared" si="119"/>
        <v>Greater Brisbane</v>
      </c>
    </row>
    <row r="1682" spans="28:36" x14ac:dyDescent="0.2">
      <c r="AB1682" s="190">
        <v>4111</v>
      </c>
      <c r="AC1682" s="190">
        <v>4111</v>
      </c>
      <c r="AD1682" s="190" t="s">
        <v>246</v>
      </c>
      <c r="AE1682" s="190" t="s">
        <v>210</v>
      </c>
      <c r="AF1682" s="190">
        <v>1</v>
      </c>
      <c r="AG1682" s="190">
        <v>100</v>
      </c>
      <c r="AI1682">
        <f t="shared" si="118"/>
        <v>4111</v>
      </c>
      <c r="AJ1682" t="str">
        <f t="shared" si="119"/>
        <v>Greater Brisbane</v>
      </c>
    </row>
    <row r="1683" spans="28:36" x14ac:dyDescent="0.2">
      <c r="AB1683" s="190">
        <v>4112</v>
      </c>
      <c r="AC1683" s="190">
        <v>4112</v>
      </c>
      <c r="AD1683" s="190" t="s">
        <v>246</v>
      </c>
      <c r="AE1683" s="190" t="s">
        <v>210</v>
      </c>
      <c r="AF1683" s="190">
        <v>1</v>
      </c>
      <c r="AG1683" s="190">
        <v>100</v>
      </c>
      <c r="AI1683">
        <f t="shared" si="118"/>
        <v>4112</v>
      </c>
      <c r="AJ1683" t="str">
        <f t="shared" si="119"/>
        <v>Greater Brisbane</v>
      </c>
    </row>
    <row r="1684" spans="28:36" x14ac:dyDescent="0.2">
      <c r="AB1684" s="190">
        <v>4113</v>
      </c>
      <c r="AC1684" s="190">
        <v>4113</v>
      </c>
      <c r="AD1684" s="190" t="s">
        <v>246</v>
      </c>
      <c r="AE1684" s="190" t="s">
        <v>210</v>
      </c>
      <c r="AF1684" s="190">
        <v>1</v>
      </c>
      <c r="AG1684" s="190">
        <v>100</v>
      </c>
      <c r="AI1684">
        <f t="shared" si="118"/>
        <v>4113</v>
      </c>
      <c r="AJ1684" t="str">
        <f t="shared" si="119"/>
        <v>Greater Brisbane</v>
      </c>
    </row>
    <row r="1685" spans="28:36" x14ac:dyDescent="0.2">
      <c r="AB1685" s="190">
        <v>4114</v>
      </c>
      <c r="AC1685" s="190">
        <v>4114</v>
      </c>
      <c r="AD1685" s="190" t="s">
        <v>246</v>
      </c>
      <c r="AE1685" s="190" t="s">
        <v>210</v>
      </c>
      <c r="AF1685" s="190">
        <v>1</v>
      </c>
      <c r="AG1685" s="190">
        <v>100</v>
      </c>
      <c r="AI1685">
        <f t="shared" si="118"/>
        <v>4114</v>
      </c>
      <c r="AJ1685" t="str">
        <f t="shared" si="119"/>
        <v>Greater Brisbane</v>
      </c>
    </row>
    <row r="1686" spans="28:36" x14ac:dyDescent="0.2">
      <c r="AB1686" s="190">
        <v>4115</v>
      </c>
      <c r="AC1686" s="190">
        <v>4115</v>
      </c>
      <c r="AD1686" s="190" t="s">
        <v>246</v>
      </c>
      <c r="AE1686" s="190" t="s">
        <v>210</v>
      </c>
      <c r="AF1686" s="190">
        <v>1</v>
      </c>
      <c r="AG1686" s="190">
        <v>100</v>
      </c>
      <c r="AI1686">
        <f t="shared" si="118"/>
        <v>4115</v>
      </c>
      <c r="AJ1686" t="str">
        <f t="shared" si="119"/>
        <v>Greater Brisbane</v>
      </c>
    </row>
    <row r="1687" spans="28:36" x14ac:dyDescent="0.2">
      <c r="AB1687" s="190">
        <v>4116</v>
      </c>
      <c r="AC1687" s="190">
        <v>4116</v>
      </c>
      <c r="AD1687" s="190" t="s">
        <v>246</v>
      </c>
      <c r="AE1687" s="190" t="s">
        <v>210</v>
      </c>
      <c r="AF1687" s="190">
        <v>1</v>
      </c>
      <c r="AG1687" s="190">
        <v>100</v>
      </c>
      <c r="AI1687">
        <f t="shared" si="118"/>
        <v>4116</v>
      </c>
      <c r="AJ1687" t="str">
        <f t="shared" si="119"/>
        <v>Greater Brisbane</v>
      </c>
    </row>
    <row r="1688" spans="28:36" x14ac:dyDescent="0.2">
      <c r="AB1688" s="190">
        <v>4117</v>
      </c>
      <c r="AC1688" s="190">
        <v>4117</v>
      </c>
      <c r="AD1688" s="190" t="s">
        <v>246</v>
      </c>
      <c r="AE1688" s="190" t="s">
        <v>210</v>
      </c>
      <c r="AF1688" s="190">
        <v>1</v>
      </c>
      <c r="AG1688" s="190">
        <v>100</v>
      </c>
      <c r="AI1688">
        <f t="shared" si="118"/>
        <v>4117</v>
      </c>
      <c r="AJ1688" t="str">
        <f t="shared" si="119"/>
        <v>Greater Brisbane</v>
      </c>
    </row>
    <row r="1689" spans="28:36" x14ac:dyDescent="0.2">
      <c r="AB1689" s="190">
        <v>4118</v>
      </c>
      <c r="AC1689" s="190">
        <v>4118</v>
      </c>
      <c r="AD1689" s="190" t="s">
        <v>246</v>
      </c>
      <c r="AE1689" s="190" t="s">
        <v>210</v>
      </c>
      <c r="AF1689" s="190">
        <v>1</v>
      </c>
      <c r="AG1689" s="190">
        <v>100</v>
      </c>
      <c r="AI1689">
        <f t="shared" si="118"/>
        <v>4118</v>
      </c>
      <c r="AJ1689" t="str">
        <f t="shared" si="119"/>
        <v>Greater Brisbane</v>
      </c>
    </row>
    <row r="1690" spans="28:36" x14ac:dyDescent="0.2">
      <c r="AB1690" s="190">
        <v>4119</v>
      </c>
      <c r="AC1690" s="190">
        <v>4119</v>
      </c>
      <c r="AD1690" s="190" t="s">
        <v>246</v>
      </c>
      <c r="AE1690" s="190" t="s">
        <v>210</v>
      </c>
      <c r="AF1690" s="190">
        <v>1</v>
      </c>
      <c r="AG1690" s="190">
        <v>100</v>
      </c>
      <c r="AI1690">
        <f t="shared" si="118"/>
        <v>4119</v>
      </c>
      <c r="AJ1690" t="str">
        <f t="shared" si="119"/>
        <v>Greater Brisbane</v>
      </c>
    </row>
    <row r="1691" spans="28:36" x14ac:dyDescent="0.2">
      <c r="AB1691" s="190">
        <v>4120</v>
      </c>
      <c r="AC1691" s="190">
        <v>4120</v>
      </c>
      <c r="AD1691" s="190" t="s">
        <v>246</v>
      </c>
      <c r="AE1691" s="190" t="s">
        <v>210</v>
      </c>
      <c r="AF1691" s="190">
        <v>1</v>
      </c>
      <c r="AG1691" s="190">
        <v>100</v>
      </c>
      <c r="AI1691">
        <f t="shared" si="118"/>
        <v>4120</v>
      </c>
      <c r="AJ1691" t="str">
        <f t="shared" si="119"/>
        <v>Greater Brisbane</v>
      </c>
    </row>
    <row r="1692" spans="28:36" x14ac:dyDescent="0.2">
      <c r="AB1692" s="190">
        <v>4121</v>
      </c>
      <c r="AC1692" s="190">
        <v>4121</v>
      </c>
      <c r="AD1692" s="190" t="s">
        <v>246</v>
      </c>
      <c r="AE1692" s="190" t="s">
        <v>210</v>
      </c>
      <c r="AF1692" s="190">
        <v>1</v>
      </c>
      <c r="AG1692" s="190">
        <v>100</v>
      </c>
      <c r="AI1692">
        <f t="shared" si="118"/>
        <v>4121</v>
      </c>
      <c r="AJ1692" t="str">
        <f t="shared" si="119"/>
        <v>Greater Brisbane</v>
      </c>
    </row>
    <row r="1693" spans="28:36" x14ac:dyDescent="0.2">
      <c r="AB1693" s="190">
        <v>4122</v>
      </c>
      <c r="AC1693" s="190">
        <v>4122</v>
      </c>
      <c r="AD1693" s="190" t="s">
        <v>246</v>
      </c>
      <c r="AE1693" s="190" t="s">
        <v>210</v>
      </c>
      <c r="AF1693" s="190">
        <v>1</v>
      </c>
      <c r="AG1693" s="190">
        <v>100</v>
      </c>
      <c r="AI1693">
        <f t="shared" si="118"/>
        <v>4122</v>
      </c>
      <c r="AJ1693" t="str">
        <f t="shared" si="119"/>
        <v>Greater Brisbane</v>
      </c>
    </row>
    <row r="1694" spans="28:36" x14ac:dyDescent="0.2">
      <c r="AB1694" s="190">
        <v>4123</v>
      </c>
      <c r="AC1694" s="190">
        <v>4123</v>
      </c>
      <c r="AD1694" s="190" t="s">
        <v>246</v>
      </c>
      <c r="AE1694" s="190" t="s">
        <v>210</v>
      </c>
      <c r="AF1694" s="190">
        <v>1</v>
      </c>
      <c r="AG1694" s="190">
        <v>100</v>
      </c>
      <c r="AI1694">
        <f t="shared" si="118"/>
        <v>4123</v>
      </c>
      <c r="AJ1694" t="str">
        <f t="shared" si="119"/>
        <v>Greater Brisbane</v>
      </c>
    </row>
    <row r="1695" spans="28:36" x14ac:dyDescent="0.2">
      <c r="AB1695" s="190">
        <v>4124</v>
      </c>
      <c r="AC1695" s="190">
        <v>4124</v>
      </c>
      <c r="AD1695" s="190" t="s">
        <v>246</v>
      </c>
      <c r="AE1695" s="190" t="s">
        <v>210</v>
      </c>
      <c r="AF1695" s="190">
        <v>1</v>
      </c>
      <c r="AG1695" s="190">
        <v>100</v>
      </c>
      <c r="AI1695">
        <f t="shared" si="118"/>
        <v>4124</v>
      </c>
      <c r="AJ1695" t="str">
        <f t="shared" si="119"/>
        <v>Greater Brisbane</v>
      </c>
    </row>
    <row r="1696" spans="28:36" x14ac:dyDescent="0.2">
      <c r="AB1696" s="190">
        <v>4125</v>
      </c>
      <c r="AC1696" s="190">
        <v>4125</v>
      </c>
      <c r="AD1696" s="190" t="s">
        <v>246</v>
      </c>
      <c r="AE1696" s="190" t="s">
        <v>210</v>
      </c>
      <c r="AF1696" s="190">
        <v>1</v>
      </c>
      <c r="AG1696" s="190">
        <v>100</v>
      </c>
      <c r="AI1696">
        <f t="shared" si="118"/>
        <v>4125</v>
      </c>
      <c r="AJ1696" t="str">
        <f t="shared" si="119"/>
        <v>Greater Brisbane</v>
      </c>
    </row>
    <row r="1697" spans="28:36" x14ac:dyDescent="0.2">
      <c r="AB1697" s="190">
        <v>4127</v>
      </c>
      <c r="AC1697" s="190">
        <v>4127</v>
      </c>
      <c r="AD1697" s="190" t="s">
        <v>246</v>
      </c>
      <c r="AE1697" s="190" t="s">
        <v>210</v>
      </c>
      <c r="AF1697" s="190">
        <v>1</v>
      </c>
      <c r="AG1697" s="190">
        <v>100</v>
      </c>
      <c r="AI1697">
        <f t="shared" si="118"/>
        <v>4127</v>
      </c>
      <c r="AJ1697" t="str">
        <f t="shared" si="119"/>
        <v>Greater Brisbane</v>
      </c>
    </row>
    <row r="1698" spans="28:36" x14ac:dyDescent="0.2">
      <c r="AB1698" s="190">
        <v>4128</v>
      </c>
      <c r="AC1698" s="190">
        <v>4128</v>
      </c>
      <c r="AD1698" s="190" t="s">
        <v>246</v>
      </c>
      <c r="AE1698" s="190" t="s">
        <v>210</v>
      </c>
      <c r="AF1698" s="190">
        <v>1</v>
      </c>
      <c r="AG1698" s="190">
        <v>100</v>
      </c>
      <c r="AI1698">
        <f t="shared" si="118"/>
        <v>4128</v>
      </c>
      <c r="AJ1698" t="str">
        <f t="shared" si="119"/>
        <v>Greater Brisbane</v>
      </c>
    </row>
    <row r="1699" spans="28:36" x14ac:dyDescent="0.2">
      <c r="AB1699" s="190">
        <v>4129</v>
      </c>
      <c r="AC1699" s="190">
        <v>4129</v>
      </c>
      <c r="AD1699" s="190" t="s">
        <v>246</v>
      </c>
      <c r="AE1699" s="190" t="s">
        <v>210</v>
      </c>
      <c r="AF1699" s="190">
        <v>1</v>
      </c>
      <c r="AG1699" s="190">
        <v>100</v>
      </c>
      <c r="AI1699">
        <f t="shared" si="118"/>
        <v>4129</v>
      </c>
      <c r="AJ1699" t="str">
        <f t="shared" si="119"/>
        <v>Greater Brisbane</v>
      </c>
    </row>
    <row r="1700" spans="28:36" x14ac:dyDescent="0.2">
      <c r="AB1700" s="190">
        <v>4130</v>
      </c>
      <c r="AC1700" s="190">
        <v>4130</v>
      </c>
      <c r="AD1700" s="190" t="s">
        <v>246</v>
      </c>
      <c r="AE1700" s="190" t="s">
        <v>210</v>
      </c>
      <c r="AF1700" s="190">
        <v>1</v>
      </c>
      <c r="AG1700" s="190">
        <v>100</v>
      </c>
      <c r="AI1700">
        <f t="shared" si="118"/>
        <v>4130</v>
      </c>
      <c r="AJ1700" t="str">
        <f t="shared" si="119"/>
        <v>Greater Brisbane</v>
      </c>
    </row>
    <row r="1701" spans="28:36" x14ac:dyDescent="0.2">
      <c r="AB1701" s="190">
        <v>4131</v>
      </c>
      <c r="AC1701" s="190">
        <v>4131</v>
      </c>
      <c r="AD1701" s="190" t="s">
        <v>246</v>
      </c>
      <c r="AE1701" s="190" t="s">
        <v>210</v>
      </c>
      <c r="AF1701" s="190">
        <v>1</v>
      </c>
      <c r="AG1701" s="190">
        <v>100</v>
      </c>
      <c r="AI1701">
        <f t="shared" si="118"/>
        <v>4131</v>
      </c>
      <c r="AJ1701" t="str">
        <f t="shared" si="119"/>
        <v>Greater Brisbane</v>
      </c>
    </row>
    <row r="1702" spans="28:36" x14ac:dyDescent="0.2">
      <c r="AB1702" s="190">
        <v>4132</v>
      </c>
      <c r="AC1702" s="190">
        <v>4132</v>
      </c>
      <c r="AD1702" s="190" t="s">
        <v>246</v>
      </c>
      <c r="AE1702" s="190" t="s">
        <v>210</v>
      </c>
      <c r="AF1702" s="190">
        <v>1</v>
      </c>
      <c r="AG1702" s="190">
        <v>100</v>
      </c>
      <c r="AI1702">
        <f t="shared" si="118"/>
        <v>4132</v>
      </c>
      <c r="AJ1702" t="str">
        <f t="shared" si="119"/>
        <v>Greater Brisbane</v>
      </c>
    </row>
    <row r="1703" spans="28:36" x14ac:dyDescent="0.2">
      <c r="AB1703" s="190">
        <v>4133</v>
      </c>
      <c r="AC1703" s="190">
        <v>4133</v>
      </c>
      <c r="AD1703" s="190" t="s">
        <v>246</v>
      </c>
      <c r="AE1703" s="190" t="s">
        <v>210</v>
      </c>
      <c r="AF1703" s="190">
        <v>1</v>
      </c>
      <c r="AG1703" s="190">
        <v>100</v>
      </c>
      <c r="AI1703">
        <f t="shared" si="118"/>
        <v>4133</v>
      </c>
      <c r="AJ1703" t="str">
        <f t="shared" si="119"/>
        <v>Greater Brisbane</v>
      </c>
    </row>
    <row r="1704" spans="28:36" x14ac:dyDescent="0.2">
      <c r="AB1704" s="190">
        <v>4151</v>
      </c>
      <c r="AC1704" s="190">
        <v>4151</v>
      </c>
      <c r="AD1704" s="190" t="s">
        <v>246</v>
      </c>
      <c r="AE1704" s="190" t="s">
        <v>210</v>
      </c>
      <c r="AF1704" s="190">
        <v>1</v>
      </c>
      <c r="AG1704" s="190">
        <v>100</v>
      </c>
      <c r="AI1704">
        <f t="shared" si="118"/>
        <v>4151</v>
      </c>
      <c r="AJ1704" t="str">
        <f t="shared" si="119"/>
        <v>Greater Brisbane</v>
      </c>
    </row>
    <row r="1705" spans="28:36" x14ac:dyDescent="0.2">
      <c r="AB1705" s="190">
        <v>4152</v>
      </c>
      <c r="AC1705" s="190">
        <v>4152</v>
      </c>
      <c r="AD1705" s="190" t="s">
        <v>246</v>
      </c>
      <c r="AE1705" s="190" t="s">
        <v>210</v>
      </c>
      <c r="AF1705" s="190">
        <v>1</v>
      </c>
      <c r="AG1705" s="190">
        <v>100</v>
      </c>
      <c r="AI1705">
        <f t="shared" si="118"/>
        <v>4152</v>
      </c>
      <c r="AJ1705" t="str">
        <f t="shared" si="119"/>
        <v>Greater Brisbane</v>
      </c>
    </row>
    <row r="1706" spans="28:36" x14ac:dyDescent="0.2">
      <c r="AB1706" s="190">
        <v>4153</v>
      </c>
      <c r="AC1706" s="190">
        <v>4153</v>
      </c>
      <c r="AD1706" s="190" t="s">
        <v>246</v>
      </c>
      <c r="AE1706" s="190" t="s">
        <v>210</v>
      </c>
      <c r="AF1706" s="190">
        <v>1</v>
      </c>
      <c r="AG1706" s="190">
        <v>100</v>
      </c>
      <c r="AI1706">
        <f t="shared" si="118"/>
        <v>4153</v>
      </c>
      <c r="AJ1706" t="str">
        <f t="shared" si="119"/>
        <v>Greater Brisbane</v>
      </c>
    </row>
    <row r="1707" spans="28:36" x14ac:dyDescent="0.2">
      <c r="AB1707" s="190">
        <v>4154</v>
      </c>
      <c r="AC1707" s="190">
        <v>4154</v>
      </c>
      <c r="AD1707" s="190" t="s">
        <v>246</v>
      </c>
      <c r="AE1707" s="190" t="s">
        <v>210</v>
      </c>
      <c r="AF1707" s="190">
        <v>0.99919000000000002</v>
      </c>
      <c r="AG1707" s="190">
        <v>99.918999999999997</v>
      </c>
      <c r="AI1707">
        <f t="shared" si="118"/>
        <v>4154</v>
      </c>
      <c r="AJ1707" t="str">
        <f t="shared" si="119"/>
        <v>Greater Brisbane</v>
      </c>
    </row>
    <row r="1708" spans="28:36" x14ac:dyDescent="0.2">
      <c r="AB1708" s="190">
        <v>4155</v>
      </c>
      <c r="AC1708" s="190">
        <v>4155</v>
      </c>
      <c r="AD1708" s="190" t="s">
        <v>246</v>
      </c>
      <c r="AE1708" s="190" t="s">
        <v>210</v>
      </c>
      <c r="AF1708" s="190">
        <v>1</v>
      </c>
      <c r="AG1708" s="190">
        <v>100</v>
      </c>
      <c r="AI1708">
        <f t="shared" si="118"/>
        <v>4155</v>
      </c>
      <c r="AJ1708" t="str">
        <f t="shared" si="119"/>
        <v>Greater Brisbane</v>
      </c>
    </row>
    <row r="1709" spans="28:36" x14ac:dyDescent="0.2">
      <c r="AB1709" s="190">
        <v>4156</v>
      </c>
      <c r="AC1709" s="190">
        <v>4156</v>
      </c>
      <c r="AD1709" s="190" t="s">
        <v>246</v>
      </c>
      <c r="AE1709" s="190" t="s">
        <v>210</v>
      </c>
      <c r="AF1709" s="190">
        <v>1</v>
      </c>
      <c r="AG1709" s="190">
        <v>100</v>
      </c>
      <c r="AI1709">
        <f t="shared" si="118"/>
        <v>4156</v>
      </c>
      <c r="AJ1709" t="str">
        <f t="shared" si="119"/>
        <v>Greater Brisbane</v>
      </c>
    </row>
    <row r="1710" spans="28:36" x14ac:dyDescent="0.2">
      <c r="AB1710" s="190">
        <v>4157</v>
      </c>
      <c r="AC1710" s="190">
        <v>4157</v>
      </c>
      <c r="AD1710" s="190" t="s">
        <v>246</v>
      </c>
      <c r="AE1710" s="190" t="s">
        <v>210</v>
      </c>
      <c r="AF1710" s="190">
        <v>1</v>
      </c>
      <c r="AG1710" s="190">
        <v>100</v>
      </c>
      <c r="AI1710">
        <f t="shared" si="118"/>
        <v>4157</v>
      </c>
      <c r="AJ1710" t="str">
        <f t="shared" si="119"/>
        <v>Greater Brisbane</v>
      </c>
    </row>
    <row r="1711" spans="28:36" x14ac:dyDescent="0.2">
      <c r="AB1711" s="190">
        <v>4158</v>
      </c>
      <c r="AC1711" s="190">
        <v>4158</v>
      </c>
      <c r="AD1711" s="190" t="s">
        <v>246</v>
      </c>
      <c r="AE1711" s="190" t="s">
        <v>210</v>
      </c>
      <c r="AF1711" s="190">
        <v>1</v>
      </c>
      <c r="AG1711" s="190">
        <v>100</v>
      </c>
      <c r="AI1711">
        <f t="shared" si="118"/>
        <v>4158</v>
      </c>
      <c r="AJ1711" t="str">
        <f t="shared" si="119"/>
        <v>Greater Brisbane</v>
      </c>
    </row>
    <row r="1712" spans="28:36" x14ac:dyDescent="0.2">
      <c r="AB1712" s="190">
        <v>4159</v>
      </c>
      <c r="AC1712" s="190">
        <v>4159</v>
      </c>
      <c r="AD1712" s="190" t="s">
        <v>246</v>
      </c>
      <c r="AE1712" s="190" t="s">
        <v>210</v>
      </c>
      <c r="AF1712" s="190">
        <v>1</v>
      </c>
      <c r="AG1712" s="190">
        <v>100</v>
      </c>
      <c r="AI1712">
        <f t="shared" si="118"/>
        <v>4159</v>
      </c>
      <c r="AJ1712" t="str">
        <f t="shared" si="119"/>
        <v>Greater Brisbane</v>
      </c>
    </row>
    <row r="1713" spans="28:36" x14ac:dyDescent="0.2">
      <c r="AB1713" s="190">
        <v>4160</v>
      </c>
      <c r="AC1713" s="190">
        <v>4160</v>
      </c>
      <c r="AD1713" s="190" t="s">
        <v>246</v>
      </c>
      <c r="AE1713" s="190" t="s">
        <v>210</v>
      </c>
      <c r="AF1713" s="190">
        <v>0.99800500000000003</v>
      </c>
      <c r="AG1713" s="190">
        <v>99.8005</v>
      </c>
      <c r="AI1713">
        <f t="shared" si="118"/>
        <v>4160</v>
      </c>
      <c r="AJ1713" t="str">
        <f t="shared" si="119"/>
        <v>Greater Brisbane</v>
      </c>
    </row>
    <row r="1714" spans="28:36" x14ac:dyDescent="0.2">
      <c r="AB1714" s="190">
        <v>4161</v>
      </c>
      <c r="AC1714" s="190">
        <v>4161</v>
      </c>
      <c r="AD1714" s="190" t="s">
        <v>246</v>
      </c>
      <c r="AE1714" s="190" t="s">
        <v>210</v>
      </c>
      <c r="AF1714" s="190">
        <v>1</v>
      </c>
      <c r="AG1714" s="190">
        <v>100</v>
      </c>
      <c r="AI1714">
        <f t="shared" si="118"/>
        <v>4161</v>
      </c>
      <c r="AJ1714" t="str">
        <f t="shared" si="119"/>
        <v>Greater Brisbane</v>
      </c>
    </row>
    <row r="1715" spans="28:36" x14ac:dyDescent="0.2">
      <c r="AB1715" s="190">
        <v>4163</v>
      </c>
      <c r="AC1715" s="190">
        <v>4163</v>
      </c>
      <c r="AD1715" s="190" t="s">
        <v>246</v>
      </c>
      <c r="AE1715" s="190" t="s">
        <v>210</v>
      </c>
      <c r="AF1715" s="190">
        <v>0.994398</v>
      </c>
      <c r="AG1715" s="190">
        <v>99.439800000000005</v>
      </c>
      <c r="AI1715">
        <f t="shared" si="118"/>
        <v>4163</v>
      </c>
      <c r="AJ1715" t="str">
        <f t="shared" si="119"/>
        <v>Greater Brisbane</v>
      </c>
    </row>
    <row r="1716" spans="28:36" x14ac:dyDescent="0.2">
      <c r="AB1716" s="190">
        <v>4164</v>
      </c>
      <c r="AC1716" s="190">
        <v>4164</v>
      </c>
      <c r="AD1716" s="190" t="s">
        <v>246</v>
      </c>
      <c r="AE1716" s="190" t="s">
        <v>210</v>
      </c>
      <c r="AF1716" s="190">
        <v>1</v>
      </c>
      <c r="AG1716" s="190">
        <v>100</v>
      </c>
      <c r="AI1716">
        <f t="shared" si="118"/>
        <v>4164</v>
      </c>
      <c r="AJ1716" t="str">
        <f t="shared" si="119"/>
        <v>Greater Brisbane</v>
      </c>
    </row>
    <row r="1717" spans="28:36" x14ac:dyDescent="0.2">
      <c r="AB1717" s="190">
        <v>4165</v>
      </c>
      <c r="AC1717" s="190">
        <v>4165</v>
      </c>
      <c r="AD1717" s="190" t="s">
        <v>246</v>
      </c>
      <c r="AE1717" s="190" t="s">
        <v>210</v>
      </c>
      <c r="AF1717" s="190">
        <v>0.99788900000000003</v>
      </c>
      <c r="AG1717" s="190">
        <v>99.788899999999998</v>
      </c>
      <c r="AI1717">
        <f t="shared" si="118"/>
        <v>4165</v>
      </c>
      <c r="AJ1717" t="str">
        <f t="shared" si="119"/>
        <v>Greater Brisbane</v>
      </c>
    </row>
    <row r="1718" spans="28:36" x14ac:dyDescent="0.2">
      <c r="AB1718" s="190">
        <v>4169</v>
      </c>
      <c r="AC1718" s="190">
        <v>4169</v>
      </c>
      <c r="AD1718" s="190" t="s">
        <v>246</v>
      </c>
      <c r="AE1718" s="190" t="s">
        <v>210</v>
      </c>
      <c r="AF1718" s="190">
        <v>0.99782899999999997</v>
      </c>
      <c r="AG1718" s="190">
        <v>99.782899999999998</v>
      </c>
      <c r="AI1718">
        <f t="shared" si="118"/>
        <v>4169</v>
      </c>
      <c r="AJ1718" t="str">
        <f t="shared" si="119"/>
        <v>Greater Brisbane</v>
      </c>
    </row>
    <row r="1719" spans="28:36" x14ac:dyDescent="0.2">
      <c r="AB1719" s="190">
        <v>4170</v>
      </c>
      <c r="AC1719" s="190">
        <v>4170</v>
      </c>
      <c r="AD1719" s="190" t="s">
        <v>246</v>
      </c>
      <c r="AE1719" s="190" t="s">
        <v>210</v>
      </c>
      <c r="AF1719" s="190">
        <v>1</v>
      </c>
      <c r="AG1719" s="190">
        <v>100</v>
      </c>
      <c r="AI1719">
        <f t="shared" si="118"/>
        <v>4170</v>
      </c>
      <c r="AJ1719" t="str">
        <f t="shared" si="119"/>
        <v>Greater Brisbane</v>
      </c>
    </row>
    <row r="1720" spans="28:36" x14ac:dyDescent="0.2">
      <c r="AB1720" s="190">
        <v>4171</v>
      </c>
      <c r="AC1720" s="190">
        <v>4171</v>
      </c>
      <c r="AD1720" s="190" t="s">
        <v>246</v>
      </c>
      <c r="AE1720" s="190" t="s">
        <v>210</v>
      </c>
      <c r="AF1720" s="190">
        <v>0.98804099999999995</v>
      </c>
      <c r="AG1720" s="190">
        <v>98.804100000000005</v>
      </c>
      <c r="AI1720">
        <f t="shared" si="118"/>
        <v>4171</v>
      </c>
      <c r="AJ1720" t="str">
        <f t="shared" si="119"/>
        <v>Greater Brisbane</v>
      </c>
    </row>
    <row r="1721" spans="28:36" x14ac:dyDescent="0.2">
      <c r="AB1721" s="190">
        <v>4172</v>
      </c>
      <c r="AC1721" s="190">
        <v>4172</v>
      </c>
      <c r="AD1721" s="190" t="s">
        <v>246</v>
      </c>
      <c r="AE1721" s="190" t="s">
        <v>210</v>
      </c>
      <c r="AF1721" s="190">
        <v>1</v>
      </c>
      <c r="AG1721" s="190">
        <v>100</v>
      </c>
      <c r="AI1721">
        <f t="shared" si="118"/>
        <v>4172</v>
      </c>
      <c r="AJ1721" t="str">
        <f t="shared" si="119"/>
        <v>Greater Brisbane</v>
      </c>
    </row>
    <row r="1722" spans="28:36" x14ac:dyDescent="0.2">
      <c r="AB1722" s="190">
        <v>4173</v>
      </c>
      <c r="AC1722" s="190">
        <v>4173</v>
      </c>
      <c r="AD1722" s="190" t="s">
        <v>246</v>
      </c>
      <c r="AE1722" s="190" t="s">
        <v>210</v>
      </c>
      <c r="AF1722" s="190">
        <v>1</v>
      </c>
      <c r="AG1722" s="190">
        <v>100</v>
      </c>
      <c r="AI1722">
        <f t="shared" si="118"/>
        <v>4173</v>
      </c>
      <c r="AJ1722" t="str">
        <f t="shared" si="119"/>
        <v>Greater Brisbane</v>
      </c>
    </row>
    <row r="1723" spans="28:36" x14ac:dyDescent="0.2">
      <c r="AB1723" s="190">
        <v>4174</v>
      </c>
      <c r="AC1723" s="190">
        <v>4174</v>
      </c>
      <c r="AD1723" s="190" t="s">
        <v>246</v>
      </c>
      <c r="AE1723" s="190" t="s">
        <v>210</v>
      </c>
      <c r="AF1723" s="190">
        <v>1</v>
      </c>
      <c r="AG1723" s="190">
        <v>100</v>
      </c>
      <c r="AI1723">
        <f t="shared" si="118"/>
        <v>4174</v>
      </c>
      <c r="AJ1723" t="str">
        <f t="shared" si="119"/>
        <v>Greater Brisbane</v>
      </c>
    </row>
    <row r="1724" spans="28:36" x14ac:dyDescent="0.2">
      <c r="AB1724" s="190">
        <v>4178</v>
      </c>
      <c r="AC1724" s="190">
        <v>4178</v>
      </c>
      <c r="AD1724" s="190" t="s">
        <v>246</v>
      </c>
      <c r="AE1724" s="190" t="s">
        <v>210</v>
      </c>
      <c r="AF1724" s="190">
        <v>0.99739900000000004</v>
      </c>
      <c r="AG1724" s="190">
        <v>99.739900000000006</v>
      </c>
      <c r="AI1724">
        <f t="shared" si="118"/>
        <v>4178</v>
      </c>
      <c r="AJ1724" t="str">
        <f t="shared" si="119"/>
        <v>Greater Brisbane</v>
      </c>
    </row>
    <row r="1725" spans="28:36" x14ac:dyDescent="0.2">
      <c r="AB1725" s="190">
        <v>4179</v>
      </c>
      <c r="AC1725" s="190">
        <v>4179</v>
      </c>
      <c r="AD1725" s="190" t="s">
        <v>246</v>
      </c>
      <c r="AE1725" s="190" t="s">
        <v>210</v>
      </c>
      <c r="AF1725" s="190">
        <v>0.99343899999999996</v>
      </c>
      <c r="AG1725" s="190">
        <v>99.343900000000005</v>
      </c>
      <c r="AI1725">
        <f t="shared" si="118"/>
        <v>4179</v>
      </c>
      <c r="AJ1725" t="str">
        <f t="shared" si="119"/>
        <v>Greater Brisbane</v>
      </c>
    </row>
    <row r="1726" spans="28:36" x14ac:dyDescent="0.2">
      <c r="AB1726" s="190">
        <v>4183</v>
      </c>
      <c r="AC1726" s="190">
        <v>4183</v>
      </c>
      <c r="AD1726" s="190" t="s">
        <v>246</v>
      </c>
      <c r="AE1726" s="190" t="s">
        <v>210</v>
      </c>
      <c r="AF1726" s="190">
        <v>0.98969099999999999</v>
      </c>
      <c r="AG1726" s="190">
        <v>98.969099999999997</v>
      </c>
      <c r="AI1726">
        <f t="shared" si="118"/>
        <v>4183</v>
      </c>
      <c r="AJ1726" t="str">
        <f t="shared" si="119"/>
        <v>Greater Brisbane</v>
      </c>
    </row>
    <row r="1727" spans="28:36" x14ac:dyDescent="0.2">
      <c r="AB1727" s="190">
        <v>4184</v>
      </c>
      <c r="AC1727" s="190">
        <v>4184</v>
      </c>
      <c r="AD1727" s="190" t="s">
        <v>246</v>
      </c>
      <c r="AE1727" s="190" t="s">
        <v>210</v>
      </c>
      <c r="AF1727" s="190">
        <v>0.98802000000000001</v>
      </c>
      <c r="AG1727" s="190">
        <v>98.802000000000007</v>
      </c>
      <c r="AI1727">
        <f t="shared" ref="AI1727:AI1790" si="120">AB1727*1</f>
        <v>4184</v>
      </c>
      <c r="AJ1727" t="str">
        <f t="shared" ref="AJ1727:AJ1790" si="121">AE1727</f>
        <v>Greater Brisbane</v>
      </c>
    </row>
    <row r="1728" spans="28:36" x14ac:dyDescent="0.2">
      <c r="AB1728" s="190">
        <v>4205</v>
      </c>
      <c r="AC1728" s="190">
        <v>4205</v>
      </c>
      <c r="AD1728" s="190" t="s">
        <v>246</v>
      </c>
      <c r="AE1728" s="190" t="s">
        <v>210</v>
      </c>
      <c r="AF1728" s="190">
        <v>1</v>
      </c>
      <c r="AG1728" s="190">
        <v>100</v>
      </c>
      <c r="AI1728">
        <f t="shared" si="120"/>
        <v>4205</v>
      </c>
      <c r="AJ1728" t="str">
        <f t="shared" si="121"/>
        <v>Greater Brisbane</v>
      </c>
    </row>
    <row r="1729" spans="28:36" x14ac:dyDescent="0.2">
      <c r="AB1729" s="190">
        <v>4207</v>
      </c>
      <c r="AC1729" s="190">
        <v>4207</v>
      </c>
      <c r="AD1729" s="190" t="s">
        <v>246</v>
      </c>
      <c r="AE1729" s="190" t="s">
        <v>210</v>
      </c>
      <c r="AF1729" s="190">
        <v>0.91580399999999995</v>
      </c>
      <c r="AG1729" s="190">
        <v>91.580399999999997</v>
      </c>
      <c r="AI1729">
        <f t="shared" si="120"/>
        <v>4207</v>
      </c>
      <c r="AJ1729" t="str">
        <f t="shared" si="121"/>
        <v>Greater Brisbane</v>
      </c>
    </row>
    <row r="1730" spans="28:36" x14ac:dyDescent="0.2">
      <c r="AB1730" s="190">
        <v>4207</v>
      </c>
      <c r="AC1730" s="190">
        <v>4207</v>
      </c>
      <c r="AD1730" s="190" t="s">
        <v>241</v>
      </c>
      <c r="AE1730" s="190" t="s">
        <v>199</v>
      </c>
      <c r="AF1730" s="190">
        <v>8.4195800000000001E-2</v>
      </c>
      <c r="AG1730" s="190">
        <v>8.4195799999999998</v>
      </c>
      <c r="AI1730">
        <f t="shared" si="120"/>
        <v>4207</v>
      </c>
      <c r="AJ1730" t="str">
        <f t="shared" si="121"/>
        <v>Rest of Qld</v>
      </c>
    </row>
    <row r="1731" spans="28:36" x14ac:dyDescent="0.2">
      <c r="AB1731" s="190">
        <v>4208</v>
      </c>
      <c r="AC1731" s="190">
        <v>4208</v>
      </c>
      <c r="AD1731" s="190" t="s">
        <v>241</v>
      </c>
      <c r="AE1731" s="190" t="s">
        <v>199</v>
      </c>
      <c r="AF1731" s="190">
        <v>1</v>
      </c>
      <c r="AG1731" s="190">
        <v>100</v>
      </c>
      <c r="AI1731">
        <f t="shared" si="120"/>
        <v>4208</v>
      </c>
      <c r="AJ1731" t="str">
        <f t="shared" si="121"/>
        <v>Rest of Qld</v>
      </c>
    </row>
    <row r="1732" spans="28:36" x14ac:dyDescent="0.2">
      <c r="AB1732" s="190">
        <v>4209</v>
      </c>
      <c r="AC1732" s="190">
        <v>4209</v>
      </c>
      <c r="AD1732" s="190" t="s">
        <v>241</v>
      </c>
      <c r="AE1732" s="190" t="s">
        <v>199</v>
      </c>
      <c r="AF1732" s="190">
        <v>1</v>
      </c>
      <c r="AG1732" s="190">
        <v>100</v>
      </c>
      <c r="AI1732">
        <f t="shared" si="120"/>
        <v>4209</v>
      </c>
      <c r="AJ1732" t="str">
        <f t="shared" si="121"/>
        <v>Rest of Qld</v>
      </c>
    </row>
    <row r="1733" spans="28:36" x14ac:dyDescent="0.2">
      <c r="AB1733" s="190">
        <v>4210</v>
      </c>
      <c r="AC1733" s="190">
        <v>4210</v>
      </c>
      <c r="AD1733" s="190" t="s">
        <v>241</v>
      </c>
      <c r="AE1733" s="190" t="s">
        <v>199</v>
      </c>
      <c r="AF1733" s="190">
        <v>1</v>
      </c>
      <c r="AG1733" s="190">
        <v>100</v>
      </c>
      <c r="AI1733">
        <f t="shared" si="120"/>
        <v>4210</v>
      </c>
      <c r="AJ1733" t="str">
        <f t="shared" si="121"/>
        <v>Rest of Qld</v>
      </c>
    </row>
    <row r="1734" spans="28:36" x14ac:dyDescent="0.2">
      <c r="AB1734" s="190">
        <v>4211</v>
      </c>
      <c r="AC1734" s="190">
        <v>4211</v>
      </c>
      <c r="AD1734" s="190" t="s">
        <v>241</v>
      </c>
      <c r="AE1734" s="190" t="s">
        <v>199</v>
      </c>
      <c r="AF1734" s="190">
        <v>0.99999899999999997</v>
      </c>
      <c r="AG1734" s="190">
        <v>99.999899999999997</v>
      </c>
      <c r="AI1734">
        <f t="shared" si="120"/>
        <v>4211</v>
      </c>
      <c r="AJ1734" t="str">
        <f t="shared" si="121"/>
        <v>Rest of Qld</v>
      </c>
    </row>
    <row r="1735" spans="28:36" x14ac:dyDescent="0.2">
      <c r="AB1735" s="190">
        <v>4212</v>
      </c>
      <c r="AC1735" s="190">
        <v>4212</v>
      </c>
      <c r="AD1735" s="190" t="s">
        <v>241</v>
      </c>
      <c r="AE1735" s="190" t="s">
        <v>199</v>
      </c>
      <c r="AF1735" s="190">
        <v>0.99886600000000003</v>
      </c>
      <c r="AG1735" s="190">
        <v>99.886600000000001</v>
      </c>
      <c r="AI1735">
        <f t="shared" si="120"/>
        <v>4212</v>
      </c>
      <c r="AJ1735" t="str">
        <f t="shared" si="121"/>
        <v>Rest of Qld</v>
      </c>
    </row>
    <row r="1736" spans="28:36" x14ac:dyDescent="0.2">
      <c r="AB1736" s="190">
        <v>4213</v>
      </c>
      <c r="AC1736" s="190">
        <v>4213</v>
      </c>
      <c r="AD1736" s="190" t="s">
        <v>241</v>
      </c>
      <c r="AE1736" s="190" t="s">
        <v>199</v>
      </c>
      <c r="AF1736" s="190">
        <v>1</v>
      </c>
      <c r="AG1736" s="190">
        <v>100</v>
      </c>
      <c r="AI1736">
        <f t="shared" si="120"/>
        <v>4213</v>
      </c>
      <c r="AJ1736" t="str">
        <f t="shared" si="121"/>
        <v>Rest of Qld</v>
      </c>
    </row>
    <row r="1737" spans="28:36" x14ac:dyDescent="0.2">
      <c r="AB1737" s="190">
        <v>4214</v>
      </c>
      <c r="AC1737" s="190">
        <v>4214</v>
      </c>
      <c r="AD1737" s="190" t="s">
        <v>241</v>
      </c>
      <c r="AE1737" s="190" t="s">
        <v>199</v>
      </c>
      <c r="AF1737" s="190">
        <v>1</v>
      </c>
      <c r="AG1737" s="190">
        <v>100</v>
      </c>
      <c r="AI1737">
        <f t="shared" si="120"/>
        <v>4214</v>
      </c>
      <c r="AJ1737" t="str">
        <f t="shared" si="121"/>
        <v>Rest of Qld</v>
      </c>
    </row>
    <row r="1738" spans="28:36" x14ac:dyDescent="0.2">
      <c r="AB1738" s="190">
        <v>4215</v>
      </c>
      <c r="AC1738" s="190">
        <v>4215</v>
      </c>
      <c r="AD1738" s="190" t="s">
        <v>241</v>
      </c>
      <c r="AE1738" s="190" t="s">
        <v>199</v>
      </c>
      <c r="AF1738" s="190">
        <v>0.99677499999999997</v>
      </c>
      <c r="AG1738" s="190">
        <v>99.677499999999995</v>
      </c>
      <c r="AI1738">
        <f t="shared" si="120"/>
        <v>4215</v>
      </c>
      <c r="AJ1738" t="str">
        <f t="shared" si="121"/>
        <v>Rest of Qld</v>
      </c>
    </row>
    <row r="1739" spans="28:36" x14ac:dyDescent="0.2">
      <c r="AB1739" s="190">
        <v>4216</v>
      </c>
      <c r="AC1739" s="190">
        <v>4216</v>
      </c>
      <c r="AD1739" s="190" t="s">
        <v>241</v>
      </c>
      <c r="AE1739" s="190" t="s">
        <v>199</v>
      </c>
      <c r="AF1739" s="190">
        <v>0.98689400000000005</v>
      </c>
      <c r="AG1739" s="190">
        <v>98.689400000000006</v>
      </c>
      <c r="AI1739">
        <f t="shared" si="120"/>
        <v>4216</v>
      </c>
      <c r="AJ1739" t="str">
        <f t="shared" si="121"/>
        <v>Rest of Qld</v>
      </c>
    </row>
    <row r="1740" spans="28:36" x14ac:dyDescent="0.2">
      <c r="AB1740" s="190">
        <v>4217</v>
      </c>
      <c r="AC1740" s="190">
        <v>4217</v>
      </c>
      <c r="AD1740" s="190" t="s">
        <v>241</v>
      </c>
      <c r="AE1740" s="190" t="s">
        <v>199</v>
      </c>
      <c r="AF1740" s="190">
        <v>0.99162799999999995</v>
      </c>
      <c r="AG1740" s="190">
        <v>99.162800000000004</v>
      </c>
      <c r="AI1740">
        <f t="shared" si="120"/>
        <v>4217</v>
      </c>
      <c r="AJ1740" t="str">
        <f t="shared" si="121"/>
        <v>Rest of Qld</v>
      </c>
    </row>
    <row r="1741" spans="28:36" x14ac:dyDescent="0.2">
      <c r="AB1741" s="190">
        <v>4218</v>
      </c>
      <c r="AC1741" s="190">
        <v>4218</v>
      </c>
      <c r="AD1741" s="190" t="s">
        <v>241</v>
      </c>
      <c r="AE1741" s="190" t="s">
        <v>199</v>
      </c>
      <c r="AF1741" s="190">
        <v>1</v>
      </c>
      <c r="AG1741" s="190">
        <v>100</v>
      </c>
      <c r="AI1741">
        <f t="shared" si="120"/>
        <v>4218</v>
      </c>
      <c r="AJ1741" t="str">
        <f t="shared" si="121"/>
        <v>Rest of Qld</v>
      </c>
    </row>
    <row r="1742" spans="28:36" x14ac:dyDescent="0.2">
      <c r="AB1742" s="190">
        <v>4219</v>
      </c>
      <c r="AC1742" s="190">
        <v>4219</v>
      </c>
      <c r="AD1742" s="190" t="s">
        <v>241</v>
      </c>
      <c r="AE1742" s="190" t="s">
        <v>199</v>
      </c>
      <c r="AF1742" s="190">
        <v>1</v>
      </c>
      <c r="AG1742" s="190">
        <v>100</v>
      </c>
      <c r="AI1742">
        <f t="shared" si="120"/>
        <v>4219</v>
      </c>
      <c r="AJ1742" t="str">
        <f t="shared" si="121"/>
        <v>Rest of Qld</v>
      </c>
    </row>
    <row r="1743" spans="28:36" x14ac:dyDescent="0.2">
      <c r="AB1743" s="190">
        <v>4220</v>
      </c>
      <c r="AC1743" s="190">
        <v>4220</v>
      </c>
      <c r="AD1743" s="190" t="s">
        <v>241</v>
      </c>
      <c r="AE1743" s="190" t="s">
        <v>199</v>
      </c>
      <c r="AF1743" s="190">
        <v>1</v>
      </c>
      <c r="AG1743" s="190">
        <v>100</v>
      </c>
      <c r="AI1743">
        <f t="shared" si="120"/>
        <v>4220</v>
      </c>
      <c r="AJ1743" t="str">
        <f t="shared" si="121"/>
        <v>Rest of Qld</v>
      </c>
    </row>
    <row r="1744" spans="28:36" x14ac:dyDescent="0.2">
      <c r="AB1744" s="190">
        <v>4221</v>
      </c>
      <c r="AC1744" s="190">
        <v>4221</v>
      </c>
      <c r="AD1744" s="190" t="s">
        <v>241</v>
      </c>
      <c r="AE1744" s="190" t="s">
        <v>199</v>
      </c>
      <c r="AF1744" s="190">
        <v>0.99970400000000004</v>
      </c>
      <c r="AG1744" s="190">
        <v>99.970399999999998</v>
      </c>
      <c r="AI1744">
        <f t="shared" si="120"/>
        <v>4221</v>
      </c>
      <c r="AJ1744" t="str">
        <f t="shared" si="121"/>
        <v>Rest of Qld</v>
      </c>
    </row>
    <row r="1745" spans="28:36" x14ac:dyDescent="0.2">
      <c r="AB1745" s="190">
        <v>4223</v>
      </c>
      <c r="AC1745" s="190">
        <v>4223</v>
      </c>
      <c r="AD1745" s="190" t="s">
        <v>240</v>
      </c>
      <c r="AE1745" s="190" t="s">
        <v>197</v>
      </c>
      <c r="AF1745" s="190">
        <v>2.8400999999999999E-3</v>
      </c>
      <c r="AG1745" s="190">
        <v>0.28401500000000002</v>
      </c>
      <c r="AI1745">
        <f t="shared" si="120"/>
        <v>4223</v>
      </c>
      <c r="AJ1745" t="str">
        <f t="shared" si="121"/>
        <v>Rest of NSW</v>
      </c>
    </row>
    <row r="1746" spans="28:36" x14ac:dyDescent="0.2">
      <c r="AB1746" s="190">
        <v>4223</v>
      </c>
      <c r="AC1746" s="190">
        <v>4223</v>
      </c>
      <c r="AD1746" s="190" t="s">
        <v>241</v>
      </c>
      <c r="AE1746" s="190" t="s">
        <v>199</v>
      </c>
      <c r="AF1746" s="190">
        <v>0.99716000000000005</v>
      </c>
      <c r="AG1746" s="190">
        <v>99.715999999999994</v>
      </c>
      <c r="AI1746">
        <f t="shared" si="120"/>
        <v>4223</v>
      </c>
      <c r="AJ1746" t="str">
        <f t="shared" si="121"/>
        <v>Rest of Qld</v>
      </c>
    </row>
    <row r="1747" spans="28:36" x14ac:dyDescent="0.2">
      <c r="AB1747" s="190">
        <v>4224</v>
      </c>
      <c r="AC1747" s="190">
        <v>4224</v>
      </c>
      <c r="AD1747" s="190" t="s">
        <v>241</v>
      </c>
      <c r="AE1747" s="190" t="s">
        <v>199</v>
      </c>
      <c r="AF1747" s="190">
        <v>1</v>
      </c>
      <c r="AG1747" s="190">
        <v>100</v>
      </c>
      <c r="AI1747">
        <f t="shared" si="120"/>
        <v>4224</v>
      </c>
      <c r="AJ1747" t="str">
        <f t="shared" si="121"/>
        <v>Rest of Qld</v>
      </c>
    </row>
    <row r="1748" spans="28:36" x14ac:dyDescent="0.2">
      <c r="AB1748" s="190">
        <v>4225</v>
      </c>
      <c r="AC1748" s="190">
        <v>4225</v>
      </c>
      <c r="AD1748" s="190" t="s">
        <v>240</v>
      </c>
      <c r="AE1748" s="190" t="s">
        <v>197</v>
      </c>
      <c r="AF1748" s="190">
        <v>6.8786000000000003E-3</v>
      </c>
      <c r="AG1748" s="190">
        <v>0.68785700000000005</v>
      </c>
      <c r="AI1748">
        <f t="shared" si="120"/>
        <v>4225</v>
      </c>
      <c r="AJ1748" t="str">
        <f t="shared" si="121"/>
        <v>Rest of NSW</v>
      </c>
    </row>
    <row r="1749" spans="28:36" x14ac:dyDescent="0.2">
      <c r="AB1749" s="190">
        <v>4225</v>
      </c>
      <c r="AC1749" s="190">
        <v>4225</v>
      </c>
      <c r="AD1749" s="190" t="s">
        <v>241</v>
      </c>
      <c r="AE1749" s="190" t="s">
        <v>199</v>
      </c>
      <c r="AF1749" s="190">
        <v>0.99312100000000003</v>
      </c>
      <c r="AG1749" s="190">
        <v>99.312100000000001</v>
      </c>
      <c r="AI1749">
        <f t="shared" si="120"/>
        <v>4225</v>
      </c>
      <c r="AJ1749" t="str">
        <f t="shared" si="121"/>
        <v>Rest of Qld</v>
      </c>
    </row>
    <row r="1750" spans="28:36" x14ac:dyDescent="0.2">
      <c r="AB1750" s="190">
        <v>4226</v>
      </c>
      <c r="AC1750" s="190">
        <v>4226</v>
      </c>
      <c r="AD1750" s="190" t="s">
        <v>241</v>
      </c>
      <c r="AE1750" s="190" t="s">
        <v>199</v>
      </c>
      <c r="AF1750" s="190">
        <v>1</v>
      </c>
      <c r="AG1750" s="190">
        <v>100</v>
      </c>
      <c r="AI1750">
        <f t="shared" si="120"/>
        <v>4226</v>
      </c>
      <c r="AJ1750" t="str">
        <f t="shared" si="121"/>
        <v>Rest of Qld</v>
      </c>
    </row>
    <row r="1751" spans="28:36" x14ac:dyDescent="0.2">
      <c r="AB1751" s="190">
        <v>4227</v>
      </c>
      <c r="AC1751" s="190">
        <v>4227</v>
      </c>
      <c r="AD1751" s="190" t="s">
        <v>241</v>
      </c>
      <c r="AE1751" s="190" t="s">
        <v>199</v>
      </c>
      <c r="AF1751" s="190">
        <v>1</v>
      </c>
      <c r="AG1751" s="190">
        <v>100</v>
      </c>
      <c r="AI1751">
        <f t="shared" si="120"/>
        <v>4227</v>
      </c>
      <c r="AJ1751" t="str">
        <f t="shared" si="121"/>
        <v>Rest of Qld</v>
      </c>
    </row>
    <row r="1752" spans="28:36" x14ac:dyDescent="0.2">
      <c r="AB1752" s="190">
        <v>4228</v>
      </c>
      <c r="AC1752" s="190">
        <v>4228</v>
      </c>
      <c r="AD1752" s="190" t="s">
        <v>241</v>
      </c>
      <c r="AE1752" s="190" t="s">
        <v>199</v>
      </c>
      <c r="AF1752" s="190">
        <v>1</v>
      </c>
      <c r="AG1752" s="190">
        <v>100</v>
      </c>
      <c r="AI1752">
        <f t="shared" si="120"/>
        <v>4228</v>
      </c>
      <c r="AJ1752" t="str">
        <f t="shared" si="121"/>
        <v>Rest of Qld</v>
      </c>
    </row>
    <row r="1753" spans="28:36" x14ac:dyDescent="0.2">
      <c r="AB1753" s="190">
        <v>4229</v>
      </c>
      <c r="AC1753" s="190">
        <v>4229</v>
      </c>
      <c r="AD1753" s="190" t="s">
        <v>241</v>
      </c>
      <c r="AE1753" s="190" t="s">
        <v>199</v>
      </c>
      <c r="AF1753" s="190">
        <v>1</v>
      </c>
      <c r="AG1753" s="190">
        <v>100</v>
      </c>
      <c r="AI1753">
        <f t="shared" si="120"/>
        <v>4229</v>
      </c>
      <c r="AJ1753" t="str">
        <f t="shared" si="121"/>
        <v>Rest of Qld</v>
      </c>
    </row>
    <row r="1754" spans="28:36" x14ac:dyDescent="0.2">
      <c r="AB1754" s="190">
        <v>4230</v>
      </c>
      <c r="AC1754" s="190">
        <v>4230</v>
      </c>
      <c r="AD1754" s="190" t="s">
        <v>241</v>
      </c>
      <c r="AE1754" s="190" t="s">
        <v>199</v>
      </c>
      <c r="AF1754" s="190">
        <v>1</v>
      </c>
      <c r="AG1754" s="190">
        <v>100</v>
      </c>
      <c r="AI1754">
        <f t="shared" si="120"/>
        <v>4230</v>
      </c>
      <c r="AJ1754" t="str">
        <f t="shared" si="121"/>
        <v>Rest of Qld</v>
      </c>
    </row>
    <row r="1755" spans="28:36" x14ac:dyDescent="0.2">
      <c r="AB1755" s="190">
        <v>4270</v>
      </c>
      <c r="AC1755" s="190">
        <v>4270</v>
      </c>
      <c r="AD1755" s="190" t="s">
        <v>246</v>
      </c>
      <c r="AE1755" s="190" t="s">
        <v>210</v>
      </c>
      <c r="AF1755" s="190">
        <v>0.330486</v>
      </c>
      <c r="AG1755" s="190">
        <v>33.0486</v>
      </c>
      <c r="AI1755">
        <f t="shared" si="120"/>
        <v>4270</v>
      </c>
      <c r="AJ1755" t="str">
        <f t="shared" si="121"/>
        <v>Greater Brisbane</v>
      </c>
    </row>
    <row r="1756" spans="28:36" x14ac:dyDescent="0.2">
      <c r="AB1756" s="190">
        <v>4270</v>
      </c>
      <c r="AC1756" s="190">
        <v>4270</v>
      </c>
      <c r="AD1756" s="190" t="s">
        <v>241</v>
      </c>
      <c r="AE1756" s="190" t="s">
        <v>199</v>
      </c>
      <c r="AF1756" s="190">
        <v>0.66951400000000005</v>
      </c>
      <c r="AG1756" s="190">
        <v>66.951400000000007</v>
      </c>
      <c r="AI1756">
        <f t="shared" si="120"/>
        <v>4270</v>
      </c>
      <c r="AJ1756" t="str">
        <f t="shared" si="121"/>
        <v>Rest of Qld</v>
      </c>
    </row>
    <row r="1757" spans="28:36" x14ac:dyDescent="0.2">
      <c r="AB1757" s="190">
        <v>4271</v>
      </c>
      <c r="AC1757" s="190">
        <v>4271</v>
      </c>
      <c r="AD1757" s="190" t="s">
        <v>241</v>
      </c>
      <c r="AE1757" s="190" t="s">
        <v>199</v>
      </c>
      <c r="AF1757" s="190">
        <v>1</v>
      </c>
      <c r="AG1757" s="190">
        <v>100</v>
      </c>
      <c r="AI1757">
        <f t="shared" si="120"/>
        <v>4271</v>
      </c>
      <c r="AJ1757" t="str">
        <f t="shared" si="121"/>
        <v>Rest of Qld</v>
      </c>
    </row>
    <row r="1758" spans="28:36" x14ac:dyDescent="0.2">
      <c r="AB1758" s="190">
        <v>4272</v>
      </c>
      <c r="AC1758" s="190">
        <v>4272</v>
      </c>
      <c r="AD1758" s="190" t="s">
        <v>241</v>
      </c>
      <c r="AE1758" s="190" t="s">
        <v>199</v>
      </c>
      <c r="AF1758" s="190">
        <v>1</v>
      </c>
      <c r="AG1758" s="190">
        <v>100</v>
      </c>
      <c r="AI1758">
        <f t="shared" si="120"/>
        <v>4272</v>
      </c>
      <c r="AJ1758" t="str">
        <f t="shared" si="121"/>
        <v>Rest of Qld</v>
      </c>
    </row>
    <row r="1759" spans="28:36" x14ac:dyDescent="0.2">
      <c r="AB1759" s="190">
        <v>4275</v>
      </c>
      <c r="AC1759" s="190">
        <v>4275</v>
      </c>
      <c r="AD1759" s="190" t="s">
        <v>246</v>
      </c>
      <c r="AE1759" s="190" t="s">
        <v>210</v>
      </c>
      <c r="AF1759" s="190">
        <v>5.3770400000000003E-2</v>
      </c>
      <c r="AG1759" s="190">
        <v>5.37704</v>
      </c>
      <c r="AI1759">
        <f t="shared" si="120"/>
        <v>4275</v>
      </c>
      <c r="AJ1759" t="str">
        <f t="shared" si="121"/>
        <v>Greater Brisbane</v>
      </c>
    </row>
    <row r="1760" spans="28:36" x14ac:dyDescent="0.2">
      <c r="AB1760" s="190">
        <v>4275</v>
      </c>
      <c r="AC1760" s="190">
        <v>4275</v>
      </c>
      <c r="AD1760" s="190" t="s">
        <v>241</v>
      </c>
      <c r="AE1760" s="190" t="s">
        <v>199</v>
      </c>
      <c r="AF1760" s="190">
        <v>0.94623000000000002</v>
      </c>
      <c r="AG1760" s="190">
        <v>94.623000000000005</v>
      </c>
      <c r="AI1760">
        <f t="shared" si="120"/>
        <v>4275</v>
      </c>
      <c r="AJ1760" t="str">
        <f t="shared" si="121"/>
        <v>Rest of Qld</v>
      </c>
    </row>
    <row r="1761" spans="28:36" x14ac:dyDescent="0.2">
      <c r="AB1761" s="190">
        <v>4280</v>
      </c>
      <c r="AC1761" s="190">
        <v>4280</v>
      </c>
      <c r="AD1761" s="190" t="s">
        <v>246</v>
      </c>
      <c r="AE1761" s="190" t="s">
        <v>210</v>
      </c>
      <c r="AF1761" s="190">
        <v>1</v>
      </c>
      <c r="AG1761" s="190">
        <v>100</v>
      </c>
      <c r="AI1761">
        <f t="shared" si="120"/>
        <v>4280</v>
      </c>
      <c r="AJ1761" t="str">
        <f t="shared" si="121"/>
        <v>Greater Brisbane</v>
      </c>
    </row>
    <row r="1762" spans="28:36" x14ac:dyDescent="0.2">
      <c r="AB1762" s="190">
        <v>4285</v>
      </c>
      <c r="AC1762" s="190">
        <v>4285</v>
      </c>
      <c r="AD1762" s="190" t="s">
        <v>246</v>
      </c>
      <c r="AE1762" s="190" t="s">
        <v>210</v>
      </c>
      <c r="AF1762" s="190">
        <v>1</v>
      </c>
      <c r="AG1762" s="190">
        <v>100</v>
      </c>
      <c r="AI1762">
        <f t="shared" si="120"/>
        <v>4285</v>
      </c>
      <c r="AJ1762" t="str">
        <f t="shared" si="121"/>
        <v>Greater Brisbane</v>
      </c>
    </row>
    <row r="1763" spans="28:36" x14ac:dyDescent="0.2">
      <c r="AB1763" s="190">
        <v>4287</v>
      </c>
      <c r="AC1763" s="190">
        <v>4287</v>
      </c>
      <c r="AD1763" s="190" t="s">
        <v>240</v>
      </c>
      <c r="AE1763" s="190" t="s">
        <v>197</v>
      </c>
      <c r="AF1763" s="190">
        <v>1.7579E-3</v>
      </c>
      <c r="AG1763" s="190">
        <v>0.175785</v>
      </c>
      <c r="AI1763">
        <f t="shared" si="120"/>
        <v>4287</v>
      </c>
      <c r="AJ1763" t="str">
        <f t="shared" si="121"/>
        <v>Rest of NSW</v>
      </c>
    </row>
    <row r="1764" spans="28:36" x14ac:dyDescent="0.2">
      <c r="AB1764" s="190">
        <v>4287</v>
      </c>
      <c r="AC1764" s="190">
        <v>4287</v>
      </c>
      <c r="AD1764" s="190" t="s">
        <v>246</v>
      </c>
      <c r="AE1764" s="190" t="s">
        <v>210</v>
      </c>
      <c r="AF1764" s="190">
        <v>0.99824199999999996</v>
      </c>
      <c r="AG1764" s="190">
        <v>99.824200000000005</v>
      </c>
      <c r="AI1764">
        <f t="shared" si="120"/>
        <v>4287</v>
      </c>
      <c r="AJ1764" t="str">
        <f t="shared" si="121"/>
        <v>Greater Brisbane</v>
      </c>
    </row>
    <row r="1765" spans="28:36" x14ac:dyDescent="0.2">
      <c r="AB1765" s="190">
        <v>4300</v>
      </c>
      <c r="AC1765" s="190">
        <v>4300</v>
      </c>
      <c r="AD1765" s="190" t="s">
        <v>246</v>
      </c>
      <c r="AE1765" s="190" t="s">
        <v>210</v>
      </c>
      <c r="AF1765" s="190">
        <v>1</v>
      </c>
      <c r="AG1765" s="190">
        <v>100</v>
      </c>
      <c r="AI1765">
        <f t="shared" si="120"/>
        <v>4300</v>
      </c>
      <c r="AJ1765" t="str">
        <f t="shared" si="121"/>
        <v>Greater Brisbane</v>
      </c>
    </row>
    <row r="1766" spans="28:36" x14ac:dyDescent="0.2">
      <c r="AB1766" s="190">
        <v>4301</v>
      </c>
      <c r="AC1766" s="190">
        <v>4301</v>
      </c>
      <c r="AD1766" s="190" t="s">
        <v>246</v>
      </c>
      <c r="AE1766" s="190" t="s">
        <v>210</v>
      </c>
      <c r="AF1766" s="190">
        <v>1</v>
      </c>
      <c r="AG1766" s="190">
        <v>100</v>
      </c>
      <c r="AI1766">
        <f t="shared" si="120"/>
        <v>4301</v>
      </c>
      <c r="AJ1766" t="str">
        <f t="shared" si="121"/>
        <v>Greater Brisbane</v>
      </c>
    </row>
    <row r="1767" spans="28:36" x14ac:dyDescent="0.2">
      <c r="AB1767" s="190">
        <v>4303</v>
      </c>
      <c r="AC1767" s="190">
        <v>4303</v>
      </c>
      <c r="AD1767" s="190" t="s">
        <v>246</v>
      </c>
      <c r="AE1767" s="190" t="s">
        <v>210</v>
      </c>
      <c r="AF1767" s="190">
        <v>1</v>
      </c>
      <c r="AG1767" s="190">
        <v>100</v>
      </c>
      <c r="AI1767">
        <f t="shared" si="120"/>
        <v>4303</v>
      </c>
      <c r="AJ1767" t="str">
        <f t="shared" si="121"/>
        <v>Greater Brisbane</v>
      </c>
    </row>
    <row r="1768" spans="28:36" x14ac:dyDescent="0.2">
      <c r="AB1768" s="190">
        <v>4304</v>
      </c>
      <c r="AC1768" s="190">
        <v>4304</v>
      </c>
      <c r="AD1768" s="190" t="s">
        <v>246</v>
      </c>
      <c r="AE1768" s="190" t="s">
        <v>210</v>
      </c>
      <c r="AF1768" s="190">
        <v>1</v>
      </c>
      <c r="AG1768" s="190">
        <v>100</v>
      </c>
      <c r="AI1768">
        <f t="shared" si="120"/>
        <v>4304</v>
      </c>
      <c r="AJ1768" t="str">
        <f t="shared" si="121"/>
        <v>Greater Brisbane</v>
      </c>
    </row>
    <row r="1769" spans="28:36" x14ac:dyDescent="0.2">
      <c r="AB1769" s="190">
        <v>4305</v>
      </c>
      <c r="AC1769" s="190">
        <v>4305</v>
      </c>
      <c r="AD1769" s="190" t="s">
        <v>246</v>
      </c>
      <c r="AE1769" s="190" t="s">
        <v>210</v>
      </c>
      <c r="AF1769" s="190">
        <v>1</v>
      </c>
      <c r="AG1769" s="190">
        <v>100</v>
      </c>
      <c r="AI1769">
        <f t="shared" si="120"/>
        <v>4305</v>
      </c>
      <c r="AJ1769" t="str">
        <f t="shared" si="121"/>
        <v>Greater Brisbane</v>
      </c>
    </row>
    <row r="1770" spans="28:36" x14ac:dyDescent="0.2">
      <c r="AB1770" s="190">
        <v>4306</v>
      </c>
      <c r="AC1770" s="190">
        <v>4306</v>
      </c>
      <c r="AD1770" s="190" t="s">
        <v>246</v>
      </c>
      <c r="AE1770" s="190" t="s">
        <v>210</v>
      </c>
      <c r="AF1770" s="190">
        <v>0.92807499999999998</v>
      </c>
      <c r="AG1770" s="190">
        <v>92.807500000000005</v>
      </c>
      <c r="AI1770">
        <f t="shared" si="120"/>
        <v>4306</v>
      </c>
      <c r="AJ1770" t="str">
        <f t="shared" si="121"/>
        <v>Greater Brisbane</v>
      </c>
    </row>
    <row r="1771" spans="28:36" x14ac:dyDescent="0.2">
      <c r="AB1771" s="190">
        <v>4306</v>
      </c>
      <c r="AC1771" s="190">
        <v>4306</v>
      </c>
      <c r="AD1771" s="190" t="s">
        <v>241</v>
      </c>
      <c r="AE1771" s="190" t="s">
        <v>199</v>
      </c>
      <c r="AF1771" s="190">
        <v>7.1925100000000006E-2</v>
      </c>
      <c r="AG1771" s="190">
        <v>7.1925100000000004</v>
      </c>
      <c r="AI1771">
        <f t="shared" si="120"/>
        <v>4306</v>
      </c>
      <c r="AJ1771" t="str">
        <f t="shared" si="121"/>
        <v>Rest of Qld</v>
      </c>
    </row>
    <row r="1772" spans="28:36" x14ac:dyDescent="0.2">
      <c r="AB1772" s="190">
        <v>4307</v>
      </c>
      <c r="AC1772" s="190">
        <v>4307</v>
      </c>
      <c r="AD1772" s="190" t="s">
        <v>246</v>
      </c>
      <c r="AE1772" s="190" t="s">
        <v>210</v>
      </c>
      <c r="AF1772" s="190">
        <v>1</v>
      </c>
      <c r="AG1772" s="190">
        <v>100</v>
      </c>
      <c r="AI1772">
        <f t="shared" si="120"/>
        <v>4307</v>
      </c>
      <c r="AJ1772" t="str">
        <f t="shared" si="121"/>
        <v>Greater Brisbane</v>
      </c>
    </row>
    <row r="1773" spans="28:36" x14ac:dyDescent="0.2">
      <c r="AB1773" s="190">
        <v>4309</v>
      </c>
      <c r="AC1773" s="190">
        <v>4309</v>
      </c>
      <c r="AD1773" s="190" t="s">
        <v>246</v>
      </c>
      <c r="AE1773" s="190" t="s">
        <v>210</v>
      </c>
      <c r="AF1773" s="190">
        <v>1</v>
      </c>
      <c r="AG1773" s="190">
        <v>100</v>
      </c>
      <c r="AI1773">
        <f t="shared" si="120"/>
        <v>4309</v>
      </c>
      <c r="AJ1773" t="str">
        <f t="shared" si="121"/>
        <v>Greater Brisbane</v>
      </c>
    </row>
    <row r="1774" spans="28:36" x14ac:dyDescent="0.2">
      <c r="AB1774" s="190">
        <v>4310</v>
      </c>
      <c r="AC1774" s="190">
        <v>4310</v>
      </c>
      <c r="AD1774" s="190" t="s">
        <v>246</v>
      </c>
      <c r="AE1774" s="190" t="s">
        <v>210</v>
      </c>
      <c r="AF1774" s="190">
        <v>1</v>
      </c>
      <c r="AG1774" s="190">
        <v>100</v>
      </c>
      <c r="AI1774">
        <f t="shared" si="120"/>
        <v>4310</v>
      </c>
      <c r="AJ1774" t="str">
        <f t="shared" si="121"/>
        <v>Greater Brisbane</v>
      </c>
    </row>
    <row r="1775" spans="28:36" x14ac:dyDescent="0.2">
      <c r="AB1775" s="190">
        <v>4311</v>
      </c>
      <c r="AC1775" s="190">
        <v>4311</v>
      </c>
      <c r="AD1775" s="190" t="s">
        <v>246</v>
      </c>
      <c r="AE1775" s="190" t="s">
        <v>210</v>
      </c>
      <c r="AF1775" s="190">
        <v>0.99989300000000003</v>
      </c>
      <c r="AG1775" s="190">
        <v>99.989400000000003</v>
      </c>
      <c r="AI1775">
        <f t="shared" si="120"/>
        <v>4311</v>
      </c>
      <c r="AJ1775" t="str">
        <f t="shared" si="121"/>
        <v>Greater Brisbane</v>
      </c>
    </row>
    <row r="1776" spans="28:36" x14ac:dyDescent="0.2">
      <c r="AB1776" s="190">
        <v>4311</v>
      </c>
      <c r="AC1776" s="190">
        <v>4311</v>
      </c>
      <c r="AD1776" s="190" t="s">
        <v>241</v>
      </c>
      <c r="AE1776" s="190" t="s">
        <v>199</v>
      </c>
      <c r="AF1776" s="190">
        <v>1.065E-4</v>
      </c>
      <c r="AG1776" s="190">
        <v>1.06499E-2</v>
      </c>
      <c r="AI1776">
        <f t="shared" si="120"/>
        <v>4311</v>
      </c>
      <c r="AJ1776" t="str">
        <f t="shared" si="121"/>
        <v>Rest of Qld</v>
      </c>
    </row>
    <row r="1777" spans="28:36" x14ac:dyDescent="0.2">
      <c r="AB1777" s="190">
        <v>4312</v>
      </c>
      <c r="AC1777" s="190">
        <v>4312</v>
      </c>
      <c r="AD1777" s="190" t="s">
        <v>246</v>
      </c>
      <c r="AE1777" s="190" t="s">
        <v>210</v>
      </c>
      <c r="AF1777" s="190">
        <v>1</v>
      </c>
      <c r="AG1777" s="190">
        <v>100</v>
      </c>
      <c r="AI1777">
        <f t="shared" si="120"/>
        <v>4312</v>
      </c>
      <c r="AJ1777" t="str">
        <f t="shared" si="121"/>
        <v>Greater Brisbane</v>
      </c>
    </row>
    <row r="1778" spans="28:36" x14ac:dyDescent="0.2">
      <c r="AB1778" s="190">
        <v>4313</v>
      </c>
      <c r="AC1778" s="190">
        <v>4313</v>
      </c>
      <c r="AD1778" s="190" t="s">
        <v>246</v>
      </c>
      <c r="AE1778" s="190" t="s">
        <v>210</v>
      </c>
      <c r="AF1778" s="190">
        <v>1</v>
      </c>
      <c r="AG1778" s="190">
        <v>100</v>
      </c>
      <c r="AI1778">
        <f t="shared" si="120"/>
        <v>4313</v>
      </c>
      <c r="AJ1778" t="str">
        <f t="shared" si="121"/>
        <v>Greater Brisbane</v>
      </c>
    </row>
    <row r="1779" spans="28:36" x14ac:dyDescent="0.2">
      <c r="AB1779" s="190">
        <v>4340</v>
      </c>
      <c r="AC1779" s="190">
        <v>4340</v>
      </c>
      <c r="AD1779" s="190" t="s">
        <v>246</v>
      </c>
      <c r="AE1779" s="190" t="s">
        <v>210</v>
      </c>
      <c r="AF1779" s="190">
        <v>1</v>
      </c>
      <c r="AG1779" s="190">
        <v>100</v>
      </c>
      <c r="AI1779">
        <f t="shared" si="120"/>
        <v>4340</v>
      </c>
      <c r="AJ1779" t="str">
        <f t="shared" si="121"/>
        <v>Greater Brisbane</v>
      </c>
    </row>
    <row r="1780" spans="28:36" x14ac:dyDescent="0.2">
      <c r="AB1780" s="190">
        <v>4341</v>
      </c>
      <c r="AC1780" s="190">
        <v>4341</v>
      </c>
      <c r="AD1780" s="190" t="s">
        <v>246</v>
      </c>
      <c r="AE1780" s="190" t="s">
        <v>210</v>
      </c>
      <c r="AF1780" s="190">
        <v>0.99997400000000003</v>
      </c>
      <c r="AG1780" s="190">
        <v>99.997399999999999</v>
      </c>
      <c r="AI1780">
        <f t="shared" si="120"/>
        <v>4341</v>
      </c>
      <c r="AJ1780" t="str">
        <f t="shared" si="121"/>
        <v>Greater Brisbane</v>
      </c>
    </row>
    <row r="1781" spans="28:36" x14ac:dyDescent="0.2">
      <c r="AB1781" s="190">
        <v>4342</v>
      </c>
      <c r="AC1781" s="190">
        <v>4342</v>
      </c>
      <c r="AD1781" s="190" t="s">
        <v>246</v>
      </c>
      <c r="AE1781" s="190" t="s">
        <v>210</v>
      </c>
      <c r="AF1781" s="190">
        <v>0.99897899999999995</v>
      </c>
      <c r="AG1781" s="190">
        <v>99.897900000000007</v>
      </c>
      <c r="AI1781">
        <f t="shared" si="120"/>
        <v>4342</v>
      </c>
      <c r="AJ1781" t="str">
        <f t="shared" si="121"/>
        <v>Greater Brisbane</v>
      </c>
    </row>
    <row r="1782" spans="28:36" x14ac:dyDescent="0.2">
      <c r="AB1782" s="190">
        <v>4342</v>
      </c>
      <c r="AC1782" s="190">
        <v>4342</v>
      </c>
      <c r="AD1782" s="190" t="s">
        <v>241</v>
      </c>
      <c r="AE1782" s="190" t="s">
        <v>199</v>
      </c>
      <c r="AF1782" s="190">
        <v>1.0211E-3</v>
      </c>
      <c r="AG1782" s="190">
        <v>0.10211000000000001</v>
      </c>
      <c r="AI1782">
        <f t="shared" si="120"/>
        <v>4342</v>
      </c>
      <c r="AJ1782" t="str">
        <f t="shared" si="121"/>
        <v>Rest of Qld</v>
      </c>
    </row>
    <row r="1783" spans="28:36" x14ac:dyDescent="0.2">
      <c r="AB1783" s="190">
        <v>4343</v>
      </c>
      <c r="AC1783" s="190">
        <v>4343</v>
      </c>
      <c r="AD1783" s="190" t="s">
        <v>246</v>
      </c>
      <c r="AE1783" s="190" t="s">
        <v>210</v>
      </c>
      <c r="AF1783" s="190">
        <v>7.3641700000000004E-2</v>
      </c>
      <c r="AG1783" s="190">
        <v>7.3641699999999997</v>
      </c>
      <c r="AI1783">
        <f t="shared" si="120"/>
        <v>4343</v>
      </c>
      <c r="AJ1783" t="str">
        <f t="shared" si="121"/>
        <v>Greater Brisbane</v>
      </c>
    </row>
    <row r="1784" spans="28:36" x14ac:dyDescent="0.2">
      <c r="AB1784" s="190">
        <v>4343</v>
      </c>
      <c r="AC1784" s="190">
        <v>4343</v>
      </c>
      <c r="AD1784" s="190" t="s">
        <v>241</v>
      </c>
      <c r="AE1784" s="190" t="s">
        <v>199</v>
      </c>
      <c r="AF1784" s="190">
        <v>0.92635800000000001</v>
      </c>
      <c r="AG1784" s="190">
        <v>92.635800000000003</v>
      </c>
      <c r="AI1784">
        <f t="shared" si="120"/>
        <v>4343</v>
      </c>
      <c r="AJ1784" t="str">
        <f t="shared" si="121"/>
        <v>Rest of Qld</v>
      </c>
    </row>
    <row r="1785" spans="28:36" x14ac:dyDescent="0.2">
      <c r="AB1785" s="190">
        <v>4344</v>
      </c>
      <c r="AC1785" s="190">
        <v>4344</v>
      </c>
      <c r="AD1785" s="190" t="s">
        <v>241</v>
      </c>
      <c r="AE1785" s="190" t="s">
        <v>199</v>
      </c>
      <c r="AF1785" s="190">
        <v>1</v>
      </c>
      <c r="AG1785" s="190">
        <v>100</v>
      </c>
      <c r="AI1785">
        <f t="shared" si="120"/>
        <v>4344</v>
      </c>
      <c r="AJ1785" t="str">
        <f t="shared" si="121"/>
        <v>Rest of Qld</v>
      </c>
    </row>
    <row r="1786" spans="28:36" x14ac:dyDescent="0.2">
      <c r="AB1786" s="190">
        <v>4345</v>
      </c>
      <c r="AC1786" s="190">
        <v>4345</v>
      </c>
      <c r="AD1786" s="190" t="s">
        <v>241</v>
      </c>
      <c r="AE1786" s="190" t="s">
        <v>199</v>
      </c>
      <c r="AF1786" s="190">
        <v>1</v>
      </c>
      <c r="AG1786" s="190">
        <v>100</v>
      </c>
      <c r="AI1786">
        <f t="shared" si="120"/>
        <v>4345</v>
      </c>
      <c r="AJ1786" t="str">
        <f t="shared" si="121"/>
        <v>Rest of Qld</v>
      </c>
    </row>
    <row r="1787" spans="28:36" x14ac:dyDescent="0.2">
      <c r="AB1787" s="190">
        <v>4346</v>
      </c>
      <c r="AC1787" s="190">
        <v>4346</v>
      </c>
      <c r="AD1787" s="190" t="s">
        <v>246</v>
      </c>
      <c r="AE1787" s="190" t="s">
        <v>210</v>
      </c>
      <c r="AF1787" s="190">
        <v>1</v>
      </c>
      <c r="AG1787" s="190">
        <v>100</v>
      </c>
      <c r="AI1787">
        <f t="shared" si="120"/>
        <v>4346</v>
      </c>
      <c r="AJ1787" t="str">
        <f t="shared" si="121"/>
        <v>Greater Brisbane</v>
      </c>
    </row>
    <row r="1788" spans="28:36" x14ac:dyDescent="0.2">
      <c r="AB1788" s="190">
        <v>4347</v>
      </c>
      <c r="AC1788" s="190">
        <v>4347</v>
      </c>
      <c r="AD1788" s="190" t="s">
        <v>241</v>
      </c>
      <c r="AE1788" s="190" t="s">
        <v>199</v>
      </c>
      <c r="AF1788" s="190">
        <v>1</v>
      </c>
      <c r="AG1788" s="190">
        <v>100</v>
      </c>
      <c r="AI1788">
        <f t="shared" si="120"/>
        <v>4347</v>
      </c>
      <c r="AJ1788" t="str">
        <f t="shared" si="121"/>
        <v>Rest of Qld</v>
      </c>
    </row>
    <row r="1789" spans="28:36" x14ac:dyDescent="0.2">
      <c r="AB1789" s="190">
        <v>4350</v>
      </c>
      <c r="AC1789" s="190">
        <v>4350</v>
      </c>
      <c r="AD1789" s="190" t="s">
        <v>241</v>
      </c>
      <c r="AE1789" s="190" t="s">
        <v>199</v>
      </c>
      <c r="AF1789" s="190">
        <v>1</v>
      </c>
      <c r="AG1789" s="190">
        <v>100</v>
      </c>
      <c r="AI1789">
        <f t="shared" si="120"/>
        <v>4350</v>
      </c>
      <c r="AJ1789" t="str">
        <f t="shared" si="121"/>
        <v>Rest of Qld</v>
      </c>
    </row>
    <row r="1790" spans="28:36" x14ac:dyDescent="0.2">
      <c r="AB1790" s="190">
        <v>4352</v>
      </c>
      <c r="AC1790" s="190">
        <v>4352</v>
      </c>
      <c r="AD1790" s="190" t="s">
        <v>241</v>
      </c>
      <c r="AE1790" s="190" t="s">
        <v>199</v>
      </c>
      <c r="AF1790" s="190">
        <v>1</v>
      </c>
      <c r="AG1790" s="190">
        <v>100</v>
      </c>
      <c r="AI1790">
        <f t="shared" si="120"/>
        <v>4352</v>
      </c>
      <c r="AJ1790" t="str">
        <f t="shared" si="121"/>
        <v>Rest of Qld</v>
      </c>
    </row>
    <row r="1791" spans="28:36" x14ac:dyDescent="0.2">
      <c r="AB1791" s="190">
        <v>4353</v>
      </c>
      <c r="AC1791" s="190">
        <v>4353</v>
      </c>
      <c r="AD1791" s="190" t="s">
        <v>241</v>
      </c>
      <c r="AE1791" s="190" t="s">
        <v>199</v>
      </c>
      <c r="AF1791" s="190">
        <v>1</v>
      </c>
      <c r="AG1791" s="190">
        <v>100</v>
      </c>
      <c r="AI1791">
        <f t="shared" ref="AI1791:AI1854" si="122">AB1791*1</f>
        <v>4353</v>
      </c>
      <c r="AJ1791" t="str">
        <f t="shared" ref="AJ1791:AJ1854" si="123">AE1791</f>
        <v>Rest of Qld</v>
      </c>
    </row>
    <row r="1792" spans="28:36" x14ac:dyDescent="0.2">
      <c r="AB1792" s="190">
        <v>4354</v>
      </c>
      <c r="AC1792" s="190">
        <v>4354</v>
      </c>
      <c r="AD1792" s="190" t="s">
        <v>241</v>
      </c>
      <c r="AE1792" s="190" t="s">
        <v>199</v>
      </c>
      <c r="AF1792" s="190">
        <v>1</v>
      </c>
      <c r="AG1792" s="190">
        <v>100</v>
      </c>
      <c r="AI1792">
        <f t="shared" si="122"/>
        <v>4354</v>
      </c>
      <c r="AJ1792" t="str">
        <f t="shared" si="123"/>
        <v>Rest of Qld</v>
      </c>
    </row>
    <row r="1793" spans="28:36" x14ac:dyDescent="0.2">
      <c r="AB1793" s="190">
        <v>4355</v>
      </c>
      <c r="AC1793" s="190">
        <v>4355</v>
      </c>
      <c r="AD1793" s="190" t="s">
        <v>241</v>
      </c>
      <c r="AE1793" s="190" t="s">
        <v>199</v>
      </c>
      <c r="AF1793" s="190">
        <v>1</v>
      </c>
      <c r="AG1793" s="190">
        <v>100</v>
      </c>
      <c r="AI1793">
        <f t="shared" si="122"/>
        <v>4355</v>
      </c>
      <c r="AJ1793" t="str">
        <f t="shared" si="123"/>
        <v>Rest of Qld</v>
      </c>
    </row>
    <row r="1794" spans="28:36" x14ac:dyDescent="0.2">
      <c r="AB1794" s="190">
        <v>4356</v>
      </c>
      <c r="AC1794" s="190">
        <v>4356</v>
      </c>
      <c r="AD1794" s="190" t="s">
        <v>241</v>
      </c>
      <c r="AE1794" s="190" t="s">
        <v>199</v>
      </c>
      <c r="AF1794" s="190">
        <v>1</v>
      </c>
      <c r="AG1794" s="190">
        <v>100</v>
      </c>
      <c r="AI1794">
        <f t="shared" si="122"/>
        <v>4356</v>
      </c>
      <c r="AJ1794" t="str">
        <f t="shared" si="123"/>
        <v>Rest of Qld</v>
      </c>
    </row>
    <row r="1795" spans="28:36" x14ac:dyDescent="0.2">
      <c r="AB1795" s="190">
        <v>4357</v>
      </c>
      <c r="AC1795" s="190">
        <v>4357</v>
      </c>
      <c r="AD1795" s="190" t="s">
        <v>241</v>
      </c>
      <c r="AE1795" s="190" t="s">
        <v>199</v>
      </c>
      <c r="AF1795" s="190">
        <v>1</v>
      </c>
      <c r="AG1795" s="190">
        <v>100</v>
      </c>
      <c r="AI1795">
        <f t="shared" si="122"/>
        <v>4357</v>
      </c>
      <c r="AJ1795" t="str">
        <f t="shared" si="123"/>
        <v>Rest of Qld</v>
      </c>
    </row>
    <row r="1796" spans="28:36" x14ac:dyDescent="0.2">
      <c r="AB1796" s="190">
        <v>4358</v>
      </c>
      <c r="AC1796" s="190">
        <v>4358</v>
      </c>
      <c r="AD1796" s="190" t="s">
        <v>241</v>
      </c>
      <c r="AE1796" s="190" t="s">
        <v>199</v>
      </c>
      <c r="AF1796" s="190">
        <v>1</v>
      </c>
      <c r="AG1796" s="190">
        <v>100</v>
      </c>
      <c r="AI1796">
        <f t="shared" si="122"/>
        <v>4358</v>
      </c>
      <c r="AJ1796" t="str">
        <f t="shared" si="123"/>
        <v>Rest of Qld</v>
      </c>
    </row>
    <row r="1797" spans="28:36" x14ac:dyDescent="0.2">
      <c r="AB1797" s="190">
        <v>4359</v>
      </c>
      <c r="AC1797" s="190">
        <v>4359</v>
      </c>
      <c r="AD1797" s="190" t="s">
        <v>241</v>
      </c>
      <c r="AE1797" s="190" t="s">
        <v>199</v>
      </c>
      <c r="AF1797" s="190">
        <v>1</v>
      </c>
      <c r="AG1797" s="190">
        <v>100</v>
      </c>
      <c r="AI1797">
        <f t="shared" si="122"/>
        <v>4359</v>
      </c>
      <c r="AJ1797" t="str">
        <f t="shared" si="123"/>
        <v>Rest of Qld</v>
      </c>
    </row>
    <row r="1798" spans="28:36" x14ac:dyDescent="0.2">
      <c r="AB1798" s="190">
        <v>4360</v>
      </c>
      <c r="AC1798" s="190">
        <v>4360</v>
      </c>
      <c r="AD1798" s="190" t="s">
        <v>241</v>
      </c>
      <c r="AE1798" s="190" t="s">
        <v>199</v>
      </c>
      <c r="AF1798" s="190">
        <v>1</v>
      </c>
      <c r="AG1798" s="190">
        <v>100</v>
      </c>
      <c r="AI1798">
        <f t="shared" si="122"/>
        <v>4360</v>
      </c>
      <c r="AJ1798" t="str">
        <f t="shared" si="123"/>
        <v>Rest of Qld</v>
      </c>
    </row>
    <row r="1799" spans="28:36" x14ac:dyDescent="0.2">
      <c r="AB1799" s="190">
        <v>4361</v>
      </c>
      <c r="AC1799" s="190">
        <v>4361</v>
      </c>
      <c r="AD1799" s="190" t="s">
        <v>241</v>
      </c>
      <c r="AE1799" s="190" t="s">
        <v>199</v>
      </c>
      <c r="AF1799" s="190">
        <v>1</v>
      </c>
      <c r="AG1799" s="190">
        <v>100</v>
      </c>
      <c r="AI1799">
        <f t="shared" si="122"/>
        <v>4361</v>
      </c>
      <c r="AJ1799" t="str">
        <f t="shared" si="123"/>
        <v>Rest of Qld</v>
      </c>
    </row>
    <row r="1800" spans="28:36" x14ac:dyDescent="0.2">
      <c r="AB1800" s="190">
        <v>4362</v>
      </c>
      <c r="AC1800" s="190">
        <v>4362</v>
      </c>
      <c r="AD1800" s="190" t="s">
        <v>241</v>
      </c>
      <c r="AE1800" s="190" t="s">
        <v>199</v>
      </c>
      <c r="AF1800" s="190">
        <v>1</v>
      </c>
      <c r="AG1800" s="190">
        <v>100</v>
      </c>
      <c r="AI1800">
        <f t="shared" si="122"/>
        <v>4362</v>
      </c>
      <c r="AJ1800" t="str">
        <f t="shared" si="123"/>
        <v>Rest of Qld</v>
      </c>
    </row>
    <row r="1801" spans="28:36" x14ac:dyDescent="0.2">
      <c r="AB1801" s="190">
        <v>4363</v>
      </c>
      <c r="AC1801" s="190">
        <v>4363</v>
      </c>
      <c r="AD1801" s="190" t="s">
        <v>241</v>
      </c>
      <c r="AE1801" s="190" t="s">
        <v>199</v>
      </c>
      <c r="AF1801" s="190">
        <v>1</v>
      </c>
      <c r="AG1801" s="190">
        <v>100</v>
      </c>
      <c r="AI1801">
        <f t="shared" si="122"/>
        <v>4363</v>
      </c>
      <c r="AJ1801" t="str">
        <f t="shared" si="123"/>
        <v>Rest of Qld</v>
      </c>
    </row>
    <row r="1802" spans="28:36" x14ac:dyDescent="0.2">
      <c r="AB1802" s="190">
        <v>4364</v>
      </c>
      <c r="AC1802" s="190">
        <v>4364</v>
      </c>
      <c r="AD1802" s="190" t="s">
        <v>241</v>
      </c>
      <c r="AE1802" s="190" t="s">
        <v>199</v>
      </c>
      <c r="AF1802" s="190">
        <v>1</v>
      </c>
      <c r="AG1802" s="190">
        <v>100</v>
      </c>
      <c r="AI1802">
        <f t="shared" si="122"/>
        <v>4364</v>
      </c>
      <c r="AJ1802" t="str">
        <f t="shared" si="123"/>
        <v>Rest of Qld</v>
      </c>
    </row>
    <row r="1803" spans="28:36" x14ac:dyDescent="0.2">
      <c r="AB1803" s="190">
        <v>4365</v>
      </c>
      <c r="AC1803" s="190">
        <v>4365</v>
      </c>
      <c r="AD1803" s="190" t="s">
        <v>241</v>
      </c>
      <c r="AE1803" s="190" t="s">
        <v>199</v>
      </c>
      <c r="AF1803" s="190">
        <v>1</v>
      </c>
      <c r="AG1803" s="190">
        <v>100</v>
      </c>
      <c r="AI1803">
        <f t="shared" si="122"/>
        <v>4365</v>
      </c>
      <c r="AJ1803" t="str">
        <f t="shared" si="123"/>
        <v>Rest of Qld</v>
      </c>
    </row>
    <row r="1804" spans="28:36" x14ac:dyDescent="0.2">
      <c r="AB1804" s="190">
        <v>4370</v>
      </c>
      <c r="AC1804" s="190">
        <v>4370</v>
      </c>
      <c r="AD1804" s="190" t="s">
        <v>241</v>
      </c>
      <c r="AE1804" s="190" t="s">
        <v>199</v>
      </c>
      <c r="AF1804" s="190">
        <v>1</v>
      </c>
      <c r="AG1804" s="190">
        <v>100</v>
      </c>
      <c r="AI1804">
        <f t="shared" si="122"/>
        <v>4370</v>
      </c>
      <c r="AJ1804" t="str">
        <f t="shared" si="123"/>
        <v>Rest of Qld</v>
      </c>
    </row>
    <row r="1805" spans="28:36" x14ac:dyDescent="0.2">
      <c r="AB1805" s="190">
        <v>4371</v>
      </c>
      <c r="AC1805" s="190">
        <v>4371</v>
      </c>
      <c r="AD1805" s="190" t="s">
        <v>241</v>
      </c>
      <c r="AE1805" s="190" t="s">
        <v>199</v>
      </c>
      <c r="AF1805" s="190">
        <v>1</v>
      </c>
      <c r="AG1805" s="190">
        <v>100</v>
      </c>
      <c r="AI1805">
        <f t="shared" si="122"/>
        <v>4371</v>
      </c>
      <c r="AJ1805" t="str">
        <f t="shared" si="123"/>
        <v>Rest of Qld</v>
      </c>
    </row>
    <row r="1806" spans="28:36" x14ac:dyDescent="0.2">
      <c r="AB1806" s="190">
        <v>4372</v>
      </c>
      <c r="AC1806" s="190">
        <v>4372</v>
      </c>
      <c r="AD1806" s="190" t="s">
        <v>241</v>
      </c>
      <c r="AE1806" s="190" t="s">
        <v>199</v>
      </c>
      <c r="AF1806" s="190">
        <v>1</v>
      </c>
      <c r="AG1806" s="190">
        <v>100</v>
      </c>
      <c r="AI1806">
        <f t="shared" si="122"/>
        <v>4372</v>
      </c>
      <c r="AJ1806" t="str">
        <f t="shared" si="123"/>
        <v>Rest of Qld</v>
      </c>
    </row>
    <row r="1807" spans="28:36" x14ac:dyDescent="0.2">
      <c r="AB1807" s="190">
        <v>4373</v>
      </c>
      <c r="AC1807" s="190">
        <v>4373</v>
      </c>
      <c r="AD1807" s="190" t="s">
        <v>240</v>
      </c>
      <c r="AE1807" s="190" t="s">
        <v>197</v>
      </c>
      <c r="AF1807" s="190">
        <v>7.5129999999999999E-4</v>
      </c>
      <c r="AG1807" s="190">
        <v>7.5130299999999997E-2</v>
      </c>
      <c r="AI1807">
        <f t="shared" si="122"/>
        <v>4373</v>
      </c>
      <c r="AJ1807" t="str">
        <f t="shared" si="123"/>
        <v>Rest of NSW</v>
      </c>
    </row>
    <row r="1808" spans="28:36" x14ac:dyDescent="0.2">
      <c r="AB1808" s="190">
        <v>4373</v>
      </c>
      <c r="AC1808" s="190">
        <v>4373</v>
      </c>
      <c r="AD1808" s="190" t="s">
        <v>241</v>
      </c>
      <c r="AE1808" s="190" t="s">
        <v>199</v>
      </c>
      <c r="AF1808" s="190">
        <v>0.99924900000000005</v>
      </c>
      <c r="AG1808" s="190">
        <v>99.924899999999994</v>
      </c>
      <c r="AI1808">
        <f t="shared" si="122"/>
        <v>4373</v>
      </c>
      <c r="AJ1808" t="str">
        <f t="shared" si="123"/>
        <v>Rest of Qld</v>
      </c>
    </row>
    <row r="1809" spans="28:36" x14ac:dyDescent="0.2">
      <c r="AB1809" s="190">
        <v>4374</v>
      </c>
      <c r="AC1809" s="190">
        <v>4374</v>
      </c>
      <c r="AD1809" s="190" t="s">
        <v>241</v>
      </c>
      <c r="AE1809" s="190" t="s">
        <v>199</v>
      </c>
      <c r="AF1809" s="190">
        <v>1</v>
      </c>
      <c r="AG1809" s="190">
        <v>100</v>
      </c>
      <c r="AI1809">
        <f t="shared" si="122"/>
        <v>4374</v>
      </c>
      <c r="AJ1809" t="str">
        <f t="shared" si="123"/>
        <v>Rest of Qld</v>
      </c>
    </row>
    <row r="1810" spans="28:36" x14ac:dyDescent="0.2">
      <c r="AB1810" s="190">
        <v>4375</v>
      </c>
      <c r="AC1810" s="190">
        <v>4375</v>
      </c>
      <c r="AD1810" s="190" t="s">
        <v>241</v>
      </c>
      <c r="AE1810" s="190" t="s">
        <v>199</v>
      </c>
      <c r="AF1810" s="190">
        <v>1</v>
      </c>
      <c r="AG1810" s="190">
        <v>100</v>
      </c>
      <c r="AI1810">
        <f t="shared" si="122"/>
        <v>4375</v>
      </c>
      <c r="AJ1810" t="str">
        <f t="shared" si="123"/>
        <v>Rest of Qld</v>
      </c>
    </row>
    <row r="1811" spans="28:36" x14ac:dyDescent="0.2">
      <c r="AB1811" s="190">
        <v>4376</v>
      </c>
      <c r="AC1811" s="190">
        <v>4376</v>
      </c>
      <c r="AD1811" s="190" t="s">
        <v>240</v>
      </c>
      <c r="AE1811" s="190" t="s">
        <v>197</v>
      </c>
      <c r="AF1811" s="190">
        <v>1.06199E-2</v>
      </c>
      <c r="AG1811" s="190">
        <v>1.06199</v>
      </c>
      <c r="AI1811">
        <f t="shared" si="122"/>
        <v>4376</v>
      </c>
      <c r="AJ1811" t="str">
        <f t="shared" si="123"/>
        <v>Rest of NSW</v>
      </c>
    </row>
    <row r="1812" spans="28:36" x14ac:dyDescent="0.2">
      <c r="AB1812" s="190">
        <v>4376</v>
      </c>
      <c r="AC1812" s="190">
        <v>4376</v>
      </c>
      <c r="AD1812" s="190" t="s">
        <v>241</v>
      </c>
      <c r="AE1812" s="190" t="s">
        <v>199</v>
      </c>
      <c r="AF1812" s="190">
        <v>0.98938000000000004</v>
      </c>
      <c r="AG1812" s="190">
        <v>98.938000000000002</v>
      </c>
      <c r="AI1812">
        <f t="shared" si="122"/>
        <v>4376</v>
      </c>
      <c r="AJ1812" t="str">
        <f t="shared" si="123"/>
        <v>Rest of Qld</v>
      </c>
    </row>
    <row r="1813" spans="28:36" x14ac:dyDescent="0.2">
      <c r="AB1813" s="190">
        <v>4377</v>
      </c>
      <c r="AC1813" s="190">
        <v>4377</v>
      </c>
      <c r="AD1813" s="190" t="s">
        <v>241</v>
      </c>
      <c r="AE1813" s="190" t="s">
        <v>199</v>
      </c>
      <c r="AF1813" s="190">
        <v>1</v>
      </c>
      <c r="AG1813" s="190">
        <v>100</v>
      </c>
      <c r="AI1813">
        <f t="shared" si="122"/>
        <v>4377</v>
      </c>
      <c r="AJ1813" t="str">
        <f t="shared" si="123"/>
        <v>Rest of Qld</v>
      </c>
    </row>
    <row r="1814" spans="28:36" x14ac:dyDescent="0.2">
      <c r="AB1814" s="190">
        <v>4378</v>
      </c>
      <c r="AC1814" s="190">
        <v>4378</v>
      </c>
      <c r="AD1814" s="190" t="s">
        <v>241</v>
      </c>
      <c r="AE1814" s="190" t="s">
        <v>199</v>
      </c>
      <c r="AF1814" s="190">
        <v>1</v>
      </c>
      <c r="AG1814" s="190">
        <v>100</v>
      </c>
      <c r="AI1814">
        <f t="shared" si="122"/>
        <v>4378</v>
      </c>
      <c r="AJ1814" t="str">
        <f t="shared" si="123"/>
        <v>Rest of Qld</v>
      </c>
    </row>
    <row r="1815" spans="28:36" x14ac:dyDescent="0.2">
      <c r="AB1815" s="190">
        <v>4380</v>
      </c>
      <c r="AC1815" s="190">
        <v>4380</v>
      </c>
      <c r="AD1815" s="190" t="s">
        <v>240</v>
      </c>
      <c r="AE1815" s="190" t="s">
        <v>197</v>
      </c>
      <c r="AF1815" s="190">
        <v>3.0410000000000002E-4</v>
      </c>
      <c r="AG1815" s="190">
        <v>3.04129E-2</v>
      </c>
      <c r="AI1815">
        <f t="shared" si="122"/>
        <v>4380</v>
      </c>
      <c r="AJ1815" t="str">
        <f t="shared" si="123"/>
        <v>Rest of NSW</v>
      </c>
    </row>
    <row r="1816" spans="28:36" x14ac:dyDescent="0.2">
      <c r="AB1816" s="190">
        <v>4380</v>
      </c>
      <c r="AC1816" s="190">
        <v>4380</v>
      </c>
      <c r="AD1816" s="190" t="s">
        <v>241</v>
      </c>
      <c r="AE1816" s="190" t="s">
        <v>199</v>
      </c>
      <c r="AF1816" s="190">
        <v>0.99969600000000003</v>
      </c>
      <c r="AG1816" s="190">
        <v>99.9696</v>
      </c>
      <c r="AI1816">
        <f t="shared" si="122"/>
        <v>4380</v>
      </c>
      <c r="AJ1816" t="str">
        <f t="shared" si="123"/>
        <v>Rest of Qld</v>
      </c>
    </row>
    <row r="1817" spans="28:36" x14ac:dyDescent="0.2">
      <c r="AB1817" s="190">
        <v>4381</v>
      </c>
      <c r="AC1817" s="190">
        <v>4381</v>
      </c>
      <c r="AD1817" s="190" t="s">
        <v>241</v>
      </c>
      <c r="AE1817" s="190" t="s">
        <v>199</v>
      </c>
      <c r="AF1817" s="190">
        <v>1</v>
      </c>
      <c r="AG1817" s="190">
        <v>100</v>
      </c>
      <c r="AI1817">
        <f t="shared" si="122"/>
        <v>4381</v>
      </c>
      <c r="AJ1817" t="str">
        <f t="shared" si="123"/>
        <v>Rest of Qld</v>
      </c>
    </row>
    <row r="1818" spans="28:36" x14ac:dyDescent="0.2">
      <c r="AB1818" s="190">
        <v>4382</v>
      </c>
      <c r="AC1818" s="190">
        <v>4382</v>
      </c>
      <c r="AD1818" s="190" t="s">
        <v>241</v>
      </c>
      <c r="AE1818" s="190" t="s">
        <v>199</v>
      </c>
      <c r="AF1818" s="190">
        <v>1</v>
      </c>
      <c r="AG1818" s="190">
        <v>100</v>
      </c>
      <c r="AI1818">
        <f t="shared" si="122"/>
        <v>4382</v>
      </c>
      <c r="AJ1818" t="str">
        <f t="shared" si="123"/>
        <v>Rest of Qld</v>
      </c>
    </row>
    <row r="1819" spans="28:36" x14ac:dyDescent="0.2">
      <c r="AB1819" s="190">
        <v>4383</v>
      </c>
      <c r="AC1819" s="190">
        <v>4383</v>
      </c>
      <c r="AD1819" s="190" t="s">
        <v>240</v>
      </c>
      <c r="AE1819" s="190" t="s">
        <v>197</v>
      </c>
      <c r="AF1819" s="190">
        <v>0.26691900000000002</v>
      </c>
      <c r="AG1819" s="190">
        <v>26.6919</v>
      </c>
      <c r="AI1819">
        <f t="shared" si="122"/>
        <v>4383</v>
      </c>
      <c r="AJ1819" t="str">
        <f t="shared" si="123"/>
        <v>Rest of NSW</v>
      </c>
    </row>
    <row r="1820" spans="28:36" x14ac:dyDescent="0.2">
      <c r="AB1820" s="190">
        <v>4383</v>
      </c>
      <c r="AC1820" s="190">
        <v>4383</v>
      </c>
      <c r="AD1820" s="190" t="s">
        <v>241</v>
      </c>
      <c r="AE1820" s="190" t="s">
        <v>199</v>
      </c>
      <c r="AF1820" s="190">
        <v>0.73308099999999998</v>
      </c>
      <c r="AG1820" s="190">
        <v>73.308099999999996</v>
      </c>
      <c r="AI1820">
        <f t="shared" si="122"/>
        <v>4383</v>
      </c>
      <c r="AJ1820" t="str">
        <f t="shared" si="123"/>
        <v>Rest of Qld</v>
      </c>
    </row>
    <row r="1821" spans="28:36" x14ac:dyDescent="0.2">
      <c r="AB1821" s="190">
        <v>4384</v>
      </c>
      <c r="AC1821" s="190">
        <v>4384</v>
      </c>
      <c r="AD1821" s="190" t="s">
        <v>241</v>
      </c>
      <c r="AE1821" s="190" t="s">
        <v>199</v>
      </c>
      <c r="AF1821" s="190">
        <v>1</v>
      </c>
      <c r="AG1821" s="190">
        <v>100</v>
      </c>
      <c r="AI1821">
        <f t="shared" si="122"/>
        <v>4384</v>
      </c>
      <c r="AJ1821" t="str">
        <f t="shared" si="123"/>
        <v>Rest of Qld</v>
      </c>
    </row>
    <row r="1822" spans="28:36" x14ac:dyDescent="0.2">
      <c r="AB1822" s="190">
        <v>4385</v>
      </c>
      <c r="AC1822" s="190">
        <v>4385</v>
      </c>
      <c r="AD1822" s="190" t="s">
        <v>240</v>
      </c>
      <c r="AE1822" s="190" t="s">
        <v>197</v>
      </c>
      <c r="AF1822" s="190">
        <v>6.66157E-2</v>
      </c>
      <c r="AG1822" s="190">
        <v>6.6615700000000002</v>
      </c>
      <c r="AI1822">
        <f t="shared" si="122"/>
        <v>4385</v>
      </c>
      <c r="AJ1822" t="str">
        <f t="shared" si="123"/>
        <v>Rest of NSW</v>
      </c>
    </row>
    <row r="1823" spans="28:36" x14ac:dyDescent="0.2">
      <c r="AB1823" s="190">
        <v>4385</v>
      </c>
      <c r="AC1823" s="190">
        <v>4385</v>
      </c>
      <c r="AD1823" s="190" t="s">
        <v>241</v>
      </c>
      <c r="AE1823" s="190" t="s">
        <v>199</v>
      </c>
      <c r="AF1823" s="190">
        <v>0.93338399999999999</v>
      </c>
      <c r="AG1823" s="190">
        <v>93.338399999999993</v>
      </c>
      <c r="AI1823">
        <f t="shared" si="122"/>
        <v>4385</v>
      </c>
      <c r="AJ1823" t="str">
        <f t="shared" si="123"/>
        <v>Rest of Qld</v>
      </c>
    </row>
    <row r="1824" spans="28:36" x14ac:dyDescent="0.2">
      <c r="AB1824" s="190">
        <v>4387</v>
      </c>
      <c r="AC1824" s="190">
        <v>4387</v>
      </c>
      <c r="AD1824" s="190" t="s">
        <v>241</v>
      </c>
      <c r="AE1824" s="190" t="s">
        <v>199</v>
      </c>
      <c r="AF1824" s="190">
        <v>1</v>
      </c>
      <c r="AG1824" s="190">
        <v>100</v>
      </c>
      <c r="AI1824">
        <f t="shared" si="122"/>
        <v>4387</v>
      </c>
      <c r="AJ1824" t="str">
        <f t="shared" si="123"/>
        <v>Rest of Qld</v>
      </c>
    </row>
    <row r="1825" spans="28:36" x14ac:dyDescent="0.2">
      <c r="AB1825" s="190">
        <v>4388</v>
      </c>
      <c r="AC1825" s="190">
        <v>4388</v>
      </c>
      <c r="AD1825" s="190" t="s">
        <v>241</v>
      </c>
      <c r="AE1825" s="190" t="s">
        <v>199</v>
      </c>
      <c r="AF1825" s="190">
        <v>1</v>
      </c>
      <c r="AG1825" s="190">
        <v>100</v>
      </c>
      <c r="AI1825">
        <f t="shared" si="122"/>
        <v>4388</v>
      </c>
      <c r="AJ1825" t="str">
        <f t="shared" si="123"/>
        <v>Rest of Qld</v>
      </c>
    </row>
    <row r="1826" spans="28:36" x14ac:dyDescent="0.2">
      <c r="AB1826" s="190">
        <v>4390</v>
      </c>
      <c r="AC1826" s="190">
        <v>4390</v>
      </c>
      <c r="AD1826" s="190" t="s">
        <v>240</v>
      </c>
      <c r="AE1826" s="190" t="s">
        <v>197</v>
      </c>
      <c r="AF1826" s="190">
        <v>4.9579999999999997E-3</v>
      </c>
      <c r="AG1826" s="190">
        <v>0.49580400000000002</v>
      </c>
      <c r="AI1826">
        <f t="shared" si="122"/>
        <v>4390</v>
      </c>
      <c r="AJ1826" t="str">
        <f t="shared" si="123"/>
        <v>Rest of NSW</v>
      </c>
    </row>
    <row r="1827" spans="28:36" x14ac:dyDescent="0.2">
      <c r="AB1827" s="190">
        <v>4390</v>
      </c>
      <c r="AC1827" s="190">
        <v>4390</v>
      </c>
      <c r="AD1827" s="190" t="s">
        <v>241</v>
      </c>
      <c r="AE1827" s="190" t="s">
        <v>199</v>
      </c>
      <c r="AF1827" s="190">
        <v>0.99504199999999998</v>
      </c>
      <c r="AG1827" s="190">
        <v>99.504199999999997</v>
      </c>
      <c r="AI1827">
        <f t="shared" si="122"/>
        <v>4390</v>
      </c>
      <c r="AJ1827" t="str">
        <f t="shared" si="123"/>
        <v>Rest of Qld</v>
      </c>
    </row>
    <row r="1828" spans="28:36" x14ac:dyDescent="0.2">
      <c r="AB1828" s="190">
        <v>4400</v>
      </c>
      <c r="AC1828" s="190">
        <v>4400</v>
      </c>
      <c r="AD1828" s="190" t="s">
        <v>241</v>
      </c>
      <c r="AE1828" s="190" t="s">
        <v>199</v>
      </c>
      <c r="AF1828" s="190">
        <v>1</v>
      </c>
      <c r="AG1828" s="190">
        <v>100</v>
      </c>
      <c r="AI1828">
        <f t="shared" si="122"/>
        <v>4400</v>
      </c>
      <c r="AJ1828" t="str">
        <f t="shared" si="123"/>
        <v>Rest of Qld</v>
      </c>
    </row>
    <row r="1829" spans="28:36" x14ac:dyDescent="0.2">
      <c r="AB1829" s="190">
        <v>4401</v>
      </c>
      <c r="AC1829" s="190">
        <v>4401</v>
      </c>
      <c r="AD1829" s="190" t="s">
        <v>241</v>
      </c>
      <c r="AE1829" s="190" t="s">
        <v>199</v>
      </c>
      <c r="AF1829" s="190">
        <v>1</v>
      </c>
      <c r="AG1829" s="190">
        <v>100</v>
      </c>
      <c r="AI1829">
        <f t="shared" si="122"/>
        <v>4401</v>
      </c>
      <c r="AJ1829" t="str">
        <f t="shared" si="123"/>
        <v>Rest of Qld</v>
      </c>
    </row>
    <row r="1830" spans="28:36" x14ac:dyDescent="0.2">
      <c r="AB1830" s="190">
        <v>4402</v>
      </c>
      <c r="AC1830" s="190">
        <v>4402</v>
      </c>
      <c r="AD1830" s="190" t="s">
        <v>241</v>
      </c>
      <c r="AE1830" s="190" t="s">
        <v>199</v>
      </c>
      <c r="AF1830" s="190">
        <v>1</v>
      </c>
      <c r="AG1830" s="190">
        <v>100</v>
      </c>
      <c r="AI1830">
        <f t="shared" si="122"/>
        <v>4402</v>
      </c>
      <c r="AJ1830" t="str">
        <f t="shared" si="123"/>
        <v>Rest of Qld</v>
      </c>
    </row>
    <row r="1831" spans="28:36" x14ac:dyDescent="0.2">
      <c r="AB1831" s="190">
        <v>4403</v>
      </c>
      <c r="AC1831" s="190">
        <v>4403</v>
      </c>
      <c r="AD1831" s="190" t="s">
        <v>241</v>
      </c>
      <c r="AE1831" s="190" t="s">
        <v>199</v>
      </c>
      <c r="AF1831" s="190">
        <v>1</v>
      </c>
      <c r="AG1831" s="190">
        <v>100</v>
      </c>
      <c r="AI1831">
        <f t="shared" si="122"/>
        <v>4403</v>
      </c>
      <c r="AJ1831" t="str">
        <f t="shared" si="123"/>
        <v>Rest of Qld</v>
      </c>
    </row>
    <row r="1832" spans="28:36" x14ac:dyDescent="0.2">
      <c r="AB1832" s="190">
        <v>4404</v>
      </c>
      <c r="AC1832" s="190">
        <v>4404</v>
      </c>
      <c r="AD1832" s="190" t="s">
        <v>241</v>
      </c>
      <c r="AE1832" s="190" t="s">
        <v>199</v>
      </c>
      <c r="AF1832" s="190">
        <v>1</v>
      </c>
      <c r="AG1832" s="190">
        <v>100</v>
      </c>
      <c r="AI1832">
        <f t="shared" si="122"/>
        <v>4404</v>
      </c>
      <c r="AJ1832" t="str">
        <f t="shared" si="123"/>
        <v>Rest of Qld</v>
      </c>
    </row>
    <row r="1833" spans="28:36" x14ac:dyDescent="0.2">
      <c r="AB1833" s="190">
        <v>4405</v>
      </c>
      <c r="AC1833" s="190">
        <v>4405</v>
      </c>
      <c r="AD1833" s="190" t="s">
        <v>241</v>
      </c>
      <c r="AE1833" s="190" t="s">
        <v>199</v>
      </c>
      <c r="AF1833" s="190">
        <v>1</v>
      </c>
      <c r="AG1833" s="190">
        <v>100</v>
      </c>
      <c r="AI1833">
        <f t="shared" si="122"/>
        <v>4405</v>
      </c>
      <c r="AJ1833" t="str">
        <f t="shared" si="123"/>
        <v>Rest of Qld</v>
      </c>
    </row>
    <row r="1834" spans="28:36" x14ac:dyDescent="0.2">
      <c r="AB1834" s="190">
        <v>4406</v>
      </c>
      <c r="AC1834" s="190">
        <v>4406</v>
      </c>
      <c r="AD1834" s="190" t="s">
        <v>241</v>
      </c>
      <c r="AE1834" s="190" t="s">
        <v>199</v>
      </c>
      <c r="AF1834" s="190">
        <v>1</v>
      </c>
      <c r="AG1834" s="190">
        <v>100</v>
      </c>
      <c r="AI1834">
        <f t="shared" si="122"/>
        <v>4406</v>
      </c>
      <c r="AJ1834" t="str">
        <f t="shared" si="123"/>
        <v>Rest of Qld</v>
      </c>
    </row>
    <row r="1835" spans="28:36" x14ac:dyDescent="0.2">
      <c r="AB1835" s="190">
        <v>4407</v>
      </c>
      <c r="AC1835" s="190">
        <v>4407</v>
      </c>
      <c r="AD1835" s="190" t="s">
        <v>241</v>
      </c>
      <c r="AE1835" s="190" t="s">
        <v>199</v>
      </c>
      <c r="AF1835" s="190">
        <v>1</v>
      </c>
      <c r="AG1835" s="190">
        <v>100</v>
      </c>
      <c r="AI1835">
        <f t="shared" si="122"/>
        <v>4407</v>
      </c>
      <c r="AJ1835" t="str">
        <f t="shared" si="123"/>
        <v>Rest of Qld</v>
      </c>
    </row>
    <row r="1836" spans="28:36" x14ac:dyDescent="0.2">
      <c r="AB1836" s="190">
        <v>4408</v>
      </c>
      <c r="AC1836" s="190">
        <v>4408</v>
      </c>
      <c r="AD1836" s="190" t="s">
        <v>241</v>
      </c>
      <c r="AE1836" s="190" t="s">
        <v>199</v>
      </c>
      <c r="AF1836" s="190">
        <v>1</v>
      </c>
      <c r="AG1836" s="190">
        <v>100</v>
      </c>
      <c r="AI1836">
        <f t="shared" si="122"/>
        <v>4408</v>
      </c>
      <c r="AJ1836" t="str">
        <f t="shared" si="123"/>
        <v>Rest of Qld</v>
      </c>
    </row>
    <row r="1837" spans="28:36" x14ac:dyDescent="0.2">
      <c r="AB1837" s="190">
        <v>4410</v>
      </c>
      <c r="AC1837" s="190">
        <v>4410</v>
      </c>
      <c r="AD1837" s="190" t="s">
        <v>241</v>
      </c>
      <c r="AE1837" s="190" t="s">
        <v>199</v>
      </c>
      <c r="AF1837" s="190">
        <v>1</v>
      </c>
      <c r="AG1837" s="190">
        <v>100</v>
      </c>
      <c r="AI1837">
        <f t="shared" si="122"/>
        <v>4410</v>
      </c>
      <c r="AJ1837" t="str">
        <f t="shared" si="123"/>
        <v>Rest of Qld</v>
      </c>
    </row>
    <row r="1838" spans="28:36" x14ac:dyDescent="0.2">
      <c r="AB1838" s="190">
        <v>4411</v>
      </c>
      <c r="AC1838" s="190">
        <v>4411</v>
      </c>
      <c r="AD1838" s="190" t="s">
        <v>241</v>
      </c>
      <c r="AE1838" s="190" t="s">
        <v>199</v>
      </c>
      <c r="AF1838" s="190">
        <v>1</v>
      </c>
      <c r="AG1838" s="190">
        <v>100</v>
      </c>
      <c r="AI1838">
        <f t="shared" si="122"/>
        <v>4411</v>
      </c>
      <c r="AJ1838" t="str">
        <f t="shared" si="123"/>
        <v>Rest of Qld</v>
      </c>
    </row>
    <row r="1839" spans="28:36" x14ac:dyDescent="0.2">
      <c r="AB1839" s="190">
        <v>4412</v>
      </c>
      <c r="AC1839" s="190">
        <v>4412</v>
      </c>
      <c r="AD1839" s="190" t="s">
        <v>241</v>
      </c>
      <c r="AE1839" s="190" t="s">
        <v>199</v>
      </c>
      <c r="AF1839" s="190">
        <v>1</v>
      </c>
      <c r="AG1839" s="190">
        <v>100</v>
      </c>
      <c r="AI1839">
        <f t="shared" si="122"/>
        <v>4412</v>
      </c>
      <c r="AJ1839" t="str">
        <f t="shared" si="123"/>
        <v>Rest of Qld</v>
      </c>
    </row>
    <row r="1840" spans="28:36" x14ac:dyDescent="0.2">
      <c r="AB1840" s="190">
        <v>4413</v>
      </c>
      <c r="AC1840" s="190">
        <v>4413</v>
      </c>
      <c r="AD1840" s="190" t="s">
        <v>241</v>
      </c>
      <c r="AE1840" s="190" t="s">
        <v>199</v>
      </c>
      <c r="AF1840" s="190">
        <v>1</v>
      </c>
      <c r="AG1840" s="190">
        <v>100</v>
      </c>
      <c r="AI1840">
        <f t="shared" si="122"/>
        <v>4413</v>
      </c>
      <c r="AJ1840" t="str">
        <f t="shared" si="123"/>
        <v>Rest of Qld</v>
      </c>
    </row>
    <row r="1841" spans="28:36" x14ac:dyDescent="0.2">
      <c r="AB1841" s="190">
        <v>4415</v>
      </c>
      <c r="AC1841" s="190">
        <v>4415</v>
      </c>
      <c r="AD1841" s="190" t="s">
        <v>241</v>
      </c>
      <c r="AE1841" s="190" t="s">
        <v>199</v>
      </c>
      <c r="AF1841" s="190">
        <v>1</v>
      </c>
      <c r="AG1841" s="190">
        <v>100</v>
      </c>
      <c r="AI1841">
        <f t="shared" si="122"/>
        <v>4415</v>
      </c>
      <c r="AJ1841" t="str">
        <f t="shared" si="123"/>
        <v>Rest of Qld</v>
      </c>
    </row>
    <row r="1842" spans="28:36" x14ac:dyDescent="0.2">
      <c r="AB1842" s="190">
        <v>4416</v>
      </c>
      <c r="AC1842" s="190">
        <v>4416</v>
      </c>
      <c r="AD1842" s="190" t="s">
        <v>241</v>
      </c>
      <c r="AE1842" s="190" t="s">
        <v>199</v>
      </c>
      <c r="AF1842" s="190">
        <v>1</v>
      </c>
      <c r="AG1842" s="190">
        <v>100</v>
      </c>
      <c r="AI1842">
        <f t="shared" si="122"/>
        <v>4416</v>
      </c>
      <c r="AJ1842" t="str">
        <f t="shared" si="123"/>
        <v>Rest of Qld</v>
      </c>
    </row>
    <row r="1843" spans="28:36" x14ac:dyDescent="0.2">
      <c r="AB1843" s="190">
        <v>4417</v>
      </c>
      <c r="AC1843" s="190">
        <v>4417</v>
      </c>
      <c r="AD1843" s="190" t="s">
        <v>241</v>
      </c>
      <c r="AE1843" s="190" t="s">
        <v>199</v>
      </c>
      <c r="AF1843" s="190">
        <v>1</v>
      </c>
      <c r="AG1843" s="190">
        <v>100</v>
      </c>
      <c r="AI1843">
        <f t="shared" si="122"/>
        <v>4417</v>
      </c>
      <c r="AJ1843" t="str">
        <f t="shared" si="123"/>
        <v>Rest of Qld</v>
      </c>
    </row>
    <row r="1844" spans="28:36" x14ac:dyDescent="0.2">
      <c r="AB1844" s="190">
        <v>4418</v>
      </c>
      <c r="AC1844" s="190">
        <v>4418</v>
      </c>
      <c r="AD1844" s="190" t="s">
        <v>241</v>
      </c>
      <c r="AE1844" s="190" t="s">
        <v>199</v>
      </c>
      <c r="AF1844" s="190">
        <v>1</v>
      </c>
      <c r="AG1844" s="190">
        <v>100</v>
      </c>
      <c r="AI1844">
        <f t="shared" si="122"/>
        <v>4418</v>
      </c>
      <c r="AJ1844" t="str">
        <f t="shared" si="123"/>
        <v>Rest of Qld</v>
      </c>
    </row>
    <row r="1845" spans="28:36" x14ac:dyDescent="0.2">
      <c r="AB1845" s="190">
        <v>4419</v>
      </c>
      <c r="AC1845" s="190">
        <v>4419</v>
      </c>
      <c r="AD1845" s="190" t="s">
        <v>241</v>
      </c>
      <c r="AE1845" s="190" t="s">
        <v>199</v>
      </c>
      <c r="AF1845" s="190">
        <v>1</v>
      </c>
      <c r="AG1845" s="190">
        <v>100</v>
      </c>
      <c r="AI1845">
        <f t="shared" si="122"/>
        <v>4419</v>
      </c>
      <c r="AJ1845" t="str">
        <f t="shared" si="123"/>
        <v>Rest of Qld</v>
      </c>
    </row>
    <row r="1846" spans="28:36" x14ac:dyDescent="0.2">
      <c r="AB1846" s="190">
        <v>4420</v>
      </c>
      <c r="AC1846" s="190">
        <v>4420</v>
      </c>
      <c r="AD1846" s="190" t="s">
        <v>241</v>
      </c>
      <c r="AE1846" s="190" t="s">
        <v>199</v>
      </c>
      <c r="AF1846" s="190">
        <v>1</v>
      </c>
      <c r="AG1846" s="190">
        <v>100</v>
      </c>
      <c r="AI1846">
        <f t="shared" si="122"/>
        <v>4420</v>
      </c>
      <c r="AJ1846" t="str">
        <f t="shared" si="123"/>
        <v>Rest of Qld</v>
      </c>
    </row>
    <row r="1847" spans="28:36" x14ac:dyDescent="0.2">
      <c r="AB1847" s="190">
        <v>4421</v>
      </c>
      <c r="AC1847" s="190">
        <v>4421</v>
      </c>
      <c r="AD1847" s="190" t="s">
        <v>241</v>
      </c>
      <c r="AE1847" s="190" t="s">
        <v>199</v>
      </c>
      <c r="AF1847" s="190">
        <v>1</v>
      </c>
      <c r="AG1847" s="190">
        <v>100</v>
      </c>
      <c r="AI1847">
        <f t="shared" si="122"/>
        <v>4421</v>
      </c>
      <c r="AJ1847" t="str">
        <f t="shared" si="123"/>
        <v>Rest of Qld</v>
      </c>
    </row>
    <row r="1848" spans="28:36" x14ac:dyDescent="0.2">
      <c r="AB1848" s="190">
        <v>4422</v>
      </c>
      <c r="AC1848" s="190">
        <v>4422</v>
      </c>
      <c r="AD1848" s="190" t="s">
        <v>241</v>
      </c>
      <c r="AE1848" s="190" t="s">
        <v>199</v>
      </c>
      <c r="AF1848" s="190">
        <v>1</v>
      </c>
      <c r="AG1848" s="190">
        <v>100</v>
      </c>
      <c r="AI1848">
        <f t="shared" si="122"/>
        <v>4422</v>
      </c>
      <c r="AJ1848" t="str">
        <f t="shared" si="123"/>
        <v>Rest of Qld</v>
      </c>
    </row>
    <row r="1849" spans="28:36" x14ac:dyDescent="0.2">
      <c r="AB1849" s="190">
        <v>4423</v>
      </c>
      <c r="AC1849" s="190">
        <v>4423</v>
      </c>
      <c r="AD1849" s="190" t="s">
        <v>241</v>
      </c>
      <c r="AE1849" s="190" t="s">
        <v>199</v>
      </c>
      <c r="AF1849" s="190">
        <v>1</v>
      </c>
      <c r="AG1849" s="190">
        <v>100</v>
      </c>
      <c r="AI1849">
        <f t="shared" si="122"/>
        <v>4423</v>
      </c>
      <c r="AJ1849" t="str">
        <f t="shared" si="123"/>
        <v>Rest of Qld</v>
      </c>
    </row>
    <row r="1850" spans="28:36" x14ac:dyDescent="0.2">
      <c r="AB1850" s="190">
        <v>4424</v>
      </c>
      <c r="AC1850" s="190">
        <v>4424</v>
      </c>
      <c r="AD1850" s="190" t="s">
        <v>241</v>
      </c>
      <c r="AE1850" s="190" t="s">
        <v>199</v>
      </c>
      <c r="AF1850" s="190">
        <v>1</v>
      </c>
      <c r="AG1850" s="190">
        <v>100</v>
      </c>
      <c r="AI1850">
        <f t="shared" si="122"/>
        <v>4424</v>
      </c>
      <c r="AJ1850" t="str">
        <f t="shared" si="123"/>
        <v>Rest of Qld</v>
      </c>
    </row>
    <row r="1851" spans="28:36" x14ac:dyDescent="0.2">
      <c r="AB1851" s="190">
        <v>4425</v>
      </c>
      <c r="AC1851" s="190">
        <v>4425</v>
      </c>
      <c r="AD1851" s="190" t="s">
        <v>241</v>
      </c>
      <c r="AE1851" s="190" t="s">
        <v>199</v>
      </c>
      <c r="AF1851" s="190">
        <v>1</v>
      </c>
      <c r="AG1851" s="190">
        <v>100</v>
      </c>
      <c r="AI1851">
        <f t="shared" si="122"/>
        <v>4425</v>
      </c>
      <c r="AJ1851" t="str">
        <f t="shared" si="123"/>
        <v>Rest of Qld</v>
      </c>
    </row>
    <row r="1852" spans="28:36" x14ac:dyDescent="0.2">
      <c r="AB1852" s="190">
        <v>4426</v>
      </c>
      <c r="AC1852" s="190">
        <v>4426</v>
      </c>
      <c r="AD1852" s="190" t="s">
        <v>241</v>
      </c>
      <c r="AE1852" s="190" t="s">
        <v>199</v>
      </c>
      <c r="AF1852" s="190">
        <v>1</v>
      </c>
      <c r="AG1852" s="190">
        <v>100</v>
      </c>
      <c r="AI1852">
        <f t="shared" si="122"/>
        <v>4426</v>
      </c>
      <c r="AJ1852" t="str">
        <f t="shared" si="123"/>
        <v>Rest of Qld</v>
      </c>
    </row>
    <row r="1853" spans="28:36" x14ac:dyDescent="0.2">
      <c r="AB1853" s="190">
        <v>4427</v>
      </c>
      <c r="AC1853" s="190">
        <v>4427</v>
      </c>
      <c r="AD1853" s="190" t="s">
        <v>241</v>
      </c>
      <c r="AE1853" s="190" t="s">
        <v>199</v>
      </c>
      <c r="AF1853" s="190">
        <v>1</v>
      </c>
      <c r="AG1853" s="190">
        <v>100</v>
      </c>
      <c r="AI1853">
        <f t="shared" si="122"/>
        <v>4427</v>
      </c>
      <c r="AJ1853" t="str">
        <f t="shared" si="123"/>
        <v>Rest of Qld</v>
      </c>
    </row>
    <row r="1854" spans="28:36" x14ac:dyDescent="0.2">
      <c r="AB1854" s="190">
        <v>4428</v>
      </c>
      <c r="AC1854" s="190">
        <v>4428</v>
      </c>
      <c r="AD1854" s="190" t="s">
        <v>241</v>
      </c>
      <c r="AE1854" s="190" t="s">
        <v>199</v>
      </c>
      <c r="AF1854" s="190">
        <v>1</v>
      </c>
      <c r="AG1854" s="190">
        <v>100</v>
      </c>
      <c r="AI1854">
        <f t="shared" si="122"/>
        <v>4428</v>
      </c>
      <c r="AJ1854" t="str">
        <f t="shared" si="123"/>
        <v>Rest of Qld</v>
      </c>
    </row>
    <row r="1855" spans="28:36" x14ac:dyDescent="0.2">
      <c r="AB1855" s="190">
        <v>4454</v>
      </c>
      <c r="AC1855" s="190">
        <v>4454</v>
      </c>
      <c r="AD1855" s="190" t="s">
        <v>241</v>
      </c>
      <c r="AE1855" s="190" t="s">
        <v>199</v>
      </c>
      <c r="AF1855" s="190">
        <v>1</v>
      </c>
      <c r="AG1855" s="190">
        <v>100</v>
      </c>
      <c r="AI1855">
        <f t="shared" ref="AI1855:AI1918" si="124">AB1855*1</f>
        <v>4454</v>
      </c>
      <c r="AJ1855" t="str">
        <f t="shared" ref="AJ1855:AJ1918" si="125">AE1855</f>
        <v>Rest of Qld</v>
      </c>
    </row>
    <row r="1856" spans="28:36" x14ac:dyDescent="0.2">
      <c r="AB1856" s="190">
        <v>4455</v>
      </c>
      <c r="AC1856" s="190">
        <v>4455</v>
      </c>
      <c r="AD1856" s="190" t="s">
        <v>241</v>
      </c>
      <c r="AE1856" s="190" t="s">
        <v>199</v>
      </c>
      <c r="AF1856" s="190">
        <v>1</v>
      </c>
      <c r="AG1856" s="190">
        <v>100</v>
      </c>
      <c r="AI1856">
        <f t="shared" si="124"/>
        <v>4455</v>
      </c>
      <c r="AJ1856" t="str">
        <f t="shared" si="125"/>
        <v>Rest of Qld</v>
      </c>
    </row>
    <row r="1857" spans="28:36" x14ac:dyDescent="0.2">
      <c r="AB1857" s="190">
        <v>4461</v>
      </c>
      <c r="AC1857" s="190">
        <v>4461</v>
      </c>
      <c r="AD1857" s="190" t="s">
        <v>241</v>
      </c>
      <c r="AE1857" s="190" t="s">
        <v>199</v>
      </c>
      <c r="AF1857" s="190">
        <v>1</v>
      </c>
      <c r="AG1857" s="190">
        <v>100</v>
      </c>
      <c r="AI1857">
        <f t="shared" si="124"/>
        <v>4461</v>
      </c>
      <c r="AJ1857" t="str">
        <f t="shared" si="125"/>
        <v>Rest of Qld</v>
      </c>
    </row>
    <row r="1858" spans="28:36" x14ac:dyDescent="0.2">
      <c r="AB1858" s="190">
        <v>4462</v>
      </c>
      <c r="AC1858" s="190">
        <v>4462</v>
      </c>
      <c r="AD1858" s="190" t="s">
        <v>241</v>
      </c>
      <c r="AE1858" s="190" t="s">
        <v>199</v>
      </c>
      <c r="AF1858" s="190">
        <v>1</v>
      </c>
      <c r="AG1858" s="190">
        <v>100</v>
      </c>
      <c r="AI1858">
        <f t="shared" si="124"/>
        <v>4462</v>
      </c>
      <c r="AJ1858" t="str">
        <f t="shared" si="125"/>
        <v>Rest of Qld</v>
      </c>
    </row>
    <row r="1859" spans="28:36" x14ac:dyDescent="0.2">
      <c r="AB1859" s="190">
        <v>4465</v>
      </c>
      <c r="AC1859" s="190">
        <v>4465</v>
      </c>
      <c r="AD1859" s="190" t="s">
        <v>241</v>
      </c>
      <c r="AE1859" s="190" t="s">
        <v>199</v>
      </c>
      <c r="AF1859" s="190">
        <v>1</v>
      </c>
      <c r="AG1859" s="190">
        <v>100</v>
      </c>
      <c r="AI1859">
        <f t="shared" si="124"/>
        <v>4465</v>
      </c>
      <c r="AJ1859" t="str">
        <f t="shared" si="125"/>
        <v>Rest of Qld</v>
      </c>
    </row>
    <row r="1860" spans="28:36" x14ac:dyDescent="0.2">
      <c r="AB1860" s="190">
        <v>4467</v>
      </c>
      <c r="AC1860" s="190">
        <v>4467</v>
      </c>
      <c r="AD1860" s="190" t="s">
        <v>241</v>
      </c>
      <c r="AE1860" s="190" t="s">
        <v>199</v>
      </c>
      <c r="AF1860" s="190">
        <v>1</v>
      </c>
      <c r="AG1860" s="190">
        <v>100</v>
      </c>
      <c r="AI1860">
        <f t="shared" si="124"/>
        <v>4467</v>
      </c>
      <c r="AJ1860" t="str">
        <f t="shared" si="125"/>
        <v>Rest of Qld</v>
      </c>
    </row>
    <row r="1861" spans="28:36" x14ac:dyDescent="0.2">
      <c r="AB1861" s="190">
        <v>4468</v>
      </c>
      <c r="AC1861" s="190">
        <v>4468</v>
      </c>
      <c r="AD1861" s="190" t="s">
        <v>241</v>
      </c>
      <c r="AE1861" s="190" t="s">
        <v>199</v>
      </c>
      <c r="AF1861" s="190">
        <v>1</v>
      </c>
      <c r="AG1861" s="190">
        <v>100</v>
      </c>
      <c r="AI1861">
        <f t="shared" si="124"/>
        <v>4468</v>
      </c>
      <c r="AJ1861" t="str">
        <f t="shared" si="125"/>
        <v>Rest of Qld</v>
      </c>
    </row>
    <row r="1862" spans="28:36" x14ac:dyDescent="0.2">
      <c r="AB1862" s="190">
        <v>4470</v>
      </c>
      <c r="AC1862" s="190">
        <v>4470</v>
      </c>
      <c r="AD1862" s="190" t="s">
        <v>241</v>
      </c>
      <c r="AE1862" s="190" t="s">
        <v>199</v>
      </c>
      <c r="AF1862" s="190">
        <v>1</v>
      </c>
      <c r="AG1862" s="190">
        <v>100</v>
      </c>
      <c r="AI1862">
        <f t="shared" si="124"/>
        <v>4470</v>
      </c>
      <c r="AJ1862" t="str">
        <f t="shared" si="125"/>
        <v>Rest of Qld</v>
      </c>
    </row>
    <row r="1863" spans="28:36" x14ac:dyDescent="0.2">
      <c r="AB1863" s="190">
        <v>4471</v>
      </c>
      <c r="AC1863" s="190">
        <v>4471</v>
      </c>
      <c r="AD1863" s="190" t="s">
        <v>241</v>
      </c>
      <c r="AE1863" s="190" t="s">
        <v>199</v>
      </c>
      <c r="AF1863" s="190">
        <v>1</v>
      </c>
      <c r="AG1863" s="190">
        <v>100</v>
      </c>
      <c r="AI1863">
        <f t="shared" si="124"/>
        <v>4471</v>
      </c>
      <c r="AJ1863" t="str">
        <f t="shared" si="125"/>
        <v>Rest of Qld</v>
      </c>
    </row>
    <row r="1864" spans="28:36" x14ac:dyDescent="0.2">
      <c r="AB1864" s="190">
        <v>4472</v>
      </c>
      <c r="AC1864" s="190">
        <v>4472</v>
      </c>
      <c r="AD1864" s="190" t="s">
        <v>241</v>
      </c>
      <c r="AE1864" s="190" t="s">
        <v>199</v>
      </c>
      <c r="AF1864" s="190">
        <v>1</v>
      </c>
      <c r="AG1864" s="190">
        <v>100</v>
      </c>
      <c r="AI1864">
        <f t="shared" si="124"/>
        <v>4472</v>
      </c>
      <c r="AJ1864" t="str">
        <f t="shared" si="125"/>
        <v>Rest of Qld</v>
      </c>
    </row>
    <row r="1865" spans="28:36" x14ac:dyDescent="0.2">
      <c r="AB1865" s="190">
        <v>4474</v>
      </c>
      <c r="AC1865" s="190">
        <v>4474</v>
      </c>
      <c r="AD1865" s="190" t="s">
        <v>241</v>
      </c>
      <c r="AE1865" s="190" t="s">
        <v>199</v>
      </c>
      <c r="AF1865" s="190">
        <v>1</v>
      </c>
      <c r="AG1865" s="190">
        <v>100</v>
      </c>
      <c r="AI1865">
        <f t="shared" si="124"/>
        <v>4474</v>
      </c>
      <c r="AJ1865" t="str">
        <f t="shared" si="125"/>
        <v>Rest of Qld</v>
      </c>
    </row>
    <row r="1866" spans="28:36" x14ac:dyDescent="0.2">
      <c r="AB1866" s="190">
        <v>4475</v>
      </c>
      <c r="AC1866" s="190">
        <v>4475</v>
      </c>
      <c r="AD1866" s="190" t="s">
        <v>241</v>
      </c>
      <c r="AE1866" s="190" t="s">
        <v>199</v>
      </c>
      <c r="AF1866" s="190">
        <v>1</v>
      </c>
      <c r="AG1866" s="190">
        <v>100</v>
      </c>
      <c r="AI1866">
        <f t="shared" si="124"/>
        <v>4475</v>
      </c>
      <c r="AJ1866" t="str">
        <f t="shared" si="125"/>
        <v>Rest of Qld</v>
      </c>
    </row>
    <row r="1867" spans="28:36" x14ac:dyDescent="0.2">
      <c r="AB1867" s="190">
        <v>4477</v>
      </c>
      <c r="AC1867" s="190">
        <v>4477</v>
      </c>
      <c r="AD1867" s="190" t="s">
        <v>241</v>
      </c>
      <c r="AE1867" s="190" t="s">
        <v>199</v>
      </c>
      <c r="AF1867" s="190">
        <v>1</v>
      </c>
      <c r="AG1867" s="190">
        <v>100</v>
      </c>
      <c r="AI1867">
        <f t="shared" si="124"/>
        <v>4477</v>
      </c>
      <c r="AJ1867" t="str">
        <f t="shared" si="125"/>
        <v>Rest of Qld</v>
      </c>
    </row>
    <row r="1868" spans="28:36" x14ac:dyDescent="0.2">
      <c r="AB1868" s="190">
        <v>4478</v>
      </c>
      <c r="AC1868" s="190">
        <v>4478</v>
      </c>
      <c r="AD1868" s="190" t="s">
        <v>241</v>
      </c>
      <c r="AE1868" s="190" t="s">
        <v>199</v>
      </c>
      <c r="AF1868" s="190">
        <v>1</v>
      </c>
      <c r="AG1868" s="190">
        <v>100</v>
      </c>
      <c r="AI1868">
        <f t="shared" si="124"/>
        <v>4478</v>
      </c>
      <c r="AJ1868" t="str">
        <f t="shared" si="125"/>
        <v>Rest of Qld</v>
      </c>
    </row>
    <row r="1869" spans="28:36" x14ac:dyDescent="0.2">
      <c r="AB1869" s="190">
        <v>4479</v>
      </c>
      <c r="AC1869" s="190">
        <v>4479</v>
      </c>
      <c r="AD1869" s="190" t="s">
        <v>241</v>
      </c>
      <c r="AE1869" s="190" t="s">
        <v>199</v>
      </c>
      <c r="AF1869" s="190">
        <v>1</v>
      </c>
      <c r="AG1869" s="190">
        <v>100</v>
      </c>
      <c r="AI1869">
        <f t="shared" si="124"/>
        <v>4479</v>
      </c>
      <c r="AJ1869" t="str">
        <f t="shared" si="125"/>
        <v>Rest of Qld</v>
      </c>
    </row>
    <row r="1870" spans="28:36" x14ac:dyDescent="0.2">
      <c r="AB1870" s="190">
        <v>4480</v>
      </c>
      <c r="AC1870" s="190">
        <v>4480</v>
      </c>
      <c r="AD1870" s="190" t="s">
        <v>241</v>
      </c>
      <c r="AE1870" s="190" t="s">
        <v>199</v>
      </c>
      <c r="AF1870" s="190">
        <v>1</v>
      </c>
      <c r="AG1870" s="190">
        <v>100</v>
      </c>
      <c r="AI1870">
        <f t="shared" si="124"/>
        <v>4480</v>
      </c>
      <c r="AJ1870" t="str">
        <f t="shared" si="125"/>
        <v>Rest of Qld</v>
      </c>
    </row>
    <row r="1871" spans="28:36" x14ac:dyDescent="0.2">
      <c r="AB1871" s="190">
        <v>4481</v>
      </c>
      <c r="AC1871" s="190">
        <v>4481</v>
      </c>
      <c r="AD1871" s="190" t="s">
        <v>241</v>
      </c>
      <c r="AE1871" s="190" t="s">
        <v>199</v>
      </c>
      <c r="AF1871" s="190">
        <v>1</v>
      </c>
      <c r="AG1871" s="190">
        <v>100</v>
      </c>
      <c r="AI1871">
        <f t="shared" si="124"/>
        <v>4481</v>
      </c>
      <c r="AJ1871" t="str">
        <f t="shared" si="125"/>
        <v>Rest of Qld</v>
      </c>
    </row>
    <row r="1872" spans="28:36" x14ac:dyDescent="0.2">
      <c r="AB1872" s="190">
        <v>4482</v>
      </c>
      <c r="AC1872" s="190">
        <v>4482</v>
      </c>
      <c r="AD1872" s="190" t="s">
        <v>241</v>
      </c>
      <c r="AE1872" s="190" t="s">
        <v>199</v>
      </c>
      <c r="AF1872" s="190">
        <v>1</v>
      </c>
      <c r="AG1872" s="190">
        <v>100</v>
      </c>
      <c r="AI1872">
        <f t="shared" si="124"/>
        <v>4482</v>
      </c>
      <c r="AJ1872" t="str">
        <f t="shared" si="125"/>
        <v>Rest of Qld</v>
      </c>
    </row>
    <row r="1873" spans="28:36" x14ac:dyDescent="0.2">
      <c r="AB1873" s="190">
        <v>4486</v>
      </c>
      <c r="AC1873" s="190">
        <v>4486</v>
      </c>
      <c r="AD1873" s="190" t="s">
        <v>241</v>
      </c>
      <c r="AE1873" s="190" t="s">
        <v>199</v>
      </c>
      <c r="AF1873" s="190">
        <v>1</v>
      </c>
      <c r="AG1873" s="190">
        <v>100</v>
      </c>
      <c r="AI1873">
        <f t="shared" si="124"/>
        <v>4486</v>
      </c>
      <c r="AJ1873" t="str">
        <f t="shared" si="125"/>
        <v>Rest of Qld</v>
      </c>
    </row>
    <row r="1874" spans="28:36" x14ac:dyDescent="0.2">
      <c r="AB1874" s="190">
        <v>4487</v>
      </c>
      <c r="AC1874" s="190">
        <v>4487</v>
      </c>
      <c r="AD1874" s="190" t="s">
        <v>241</v>
      </c>
      <c r="AE1874" s="190" t="s">
        <v>199</v>
      </c>
      <c r="AF1874" s="190">
        <v>1</v>
      </c>
      <c r="AG1874" s="190">
        <v>100</v>
      </c>
      <c r="AI1874">
        <f t="shared" si="124"/>
        <v>4487</v>
      </c>
      <c r="AJ1874" t="str">
        <f t="shared" si="125"/>
        <v>Rest of Qld</v>
      </c>
    </row>
    <row r="1875" spans="28:36" x14ac:dyDescent="0.2">
      <c r="AB1875" s="190">
        <v>4488</v>
      </c>
      <c r="AC1875" s="190">
        <v>4488</v>
      </c>
      <c r="AD1875" s="190" t="s">
        <v>241</v>
      </c>
      <c r="AE1875" s="190" t="s">
        <v>199</v>
      </c>
      <c r="AF1875" s="190">
        <v>1</v>
      </c>
      <c r="AG1875" s="190">
        <v>100</v>
      </c>
      <c r="AI1875">
        <f t="shared" si="124"/>
        <v>4488</v>
      </c>
      <c r="AJ1875" t="str">
        <f t="shared" si="125"/>
        <v>Rest of Qld</v>
      </c>
    </row>
    <row r="1876" spans="28:36" x14ac:dyDescent="0.2">
      <c r="AB1876" s="190">
        <v>4489</v>
      </c>
      <c r="AC1876" s="190">
        <v>4489</v>
      </c>
      <c r="AD1876" s="190" t="s">
        <v>241</v>
      </c>
      <c r="AE1876" s="190" t="s">
        <v>199</v>
      </c>
      <c r="AF1876" s="190">
        <v>1</v>
      </c>
      <c r="AG1876" s="190">
        <v>100</v>
      </c>
      <c r="AI1876">
        <f t="shared" si="124"/>
        <v>4489</v>
      </c>
      <c r="AJ1876" t="str">
        <f t="shared" si="125"/>
        <v>Rest of Qld</v>
      </c>
    </row>
    <row r="1877" spans="28:36" x14ac:dyDescent="0.2">
      <c r="AB1877" s="190">
        <v>4490</v>
      </c>
      <c r="AC1877" s="190">
        <v>4490</v>
      </c>
      <c r="AD1877" s="190" t="s">
        <v>241</v>
      </c>
      <c r="AE1877" s="190" t="s">
        <v>199</v>
      </c>
      <c r="AF1877" s="190">
        <v>1</v>
      </c>
      <c r="AG1877" s="190">
        <v>100</v>
      </c>
      <c r="AI1877">
        <f t="shared" si="124"/>
        <v>4490</v>
      </c>
      <c r="AJ1877" t="str">
        <f t="shared" si="125"/>
        <v>Rest of Qld</v>
      </c>
    </row>
    <row r="1878" spans="28:36" x14ac:dyDescent="0.2">
      <c r="AB1878" s="190">
        <v>4491</v>
      </c>
      <c r="AC1878" s="190">
        <v>4491</v>
      </c>
      <c r="AD1878" s="190" t="s">
        <v>241</v>
      </c>
      <c r="AE1878" s="190" t="s">
        <v>199</v>
      </c>
      <c r="AF1878" s="190">
        <v>1</v>
      </c>
      <c r="AG1878" s="190">
        <v>100</v>
      </c>
      <c r="AI1878">
        <f t="shared" si="124"/>
        <v>4491</v>
      </c>
      <c r="AJ1878" t="str">
        <f t="shared" si="125"/>
        <v>Rest of Qld</v>
      </c>
    </row>
    <row r="1879" spans="28:36" x14ac:dyDescent="0.2">
      <c r="AB1879" s="190">
        <v>4492</v>
      </c>
      <c r="AC1879" s="190">
        <v>4492</v>
      </c>
      <c r="AD1879" s="190" t="s">
        <v>241</v>
      </c>
      <c r="AE1879" s="190" t="s">
        <v>199</v>
      </c>
      <c r="AF1879" s="190">
        <v>1</v>
      </c>
      <c r="AG1879" s="190">
        <v>100</v>
      </c>
      <c r="AI1879">
        <f t="shared" si="124"/>
        <v>4492</v>
      </c>
      <c r="AJ1879" t="str">
        <f t="shared" si="125"/>
        <v>Rest of Qld</v>
      </c>
    </row>
    <row r="1880" spans="28:36" x14ac:dyDescent="0.2">
      <c r="AB1880" s="190">
        <v>4493</v>
      </c>
      <c r="AC1880" s="190">
        <v>4493</v>
      </c>
      <c r="AD1880" s="190" t="s">
        <v>240</v>
      </c>
      <c r="AE1880" s="190" t="s">
        <v>197</v>
      </c>
      <c r="AF1880" s="190">
        <v>0.266656</v>
      </c>
      <c r="AG1880" s="190">
        <v>26.665600000000001</v>
      </c>
      <c r="AI1880">
        <f t="shared" si="124"/>
        <v>4493</v>
      </c>
      <c r="AJ1880" t="str">
        <f t="shared" si="125"/>
        <v>Rest of NSW</v>
      </c>
    </row>
    <row r="1881" spans="28:36" x14ac:dyDescent="0.2">
      <c r="AB1881" s="190">
        <v>4493</v>
      </c>
      <c r="AC1881" s="190">
        <v>4493</v>
      </c>
      <c r="AD1881" s="190" t="s">
        <v>241</v>
      </c>
      <c r="AE1881" s="190" t="s">
        <v>199</v>
      </c>
      <c r="AF1881" s="190">
        <v>0.733344</v>
      </c>
      <c r="AG1881" s="190">
        <v>73.334400000000002</v>
      </c>
      <c r="AI1881">
        <f t="shared" si="124"/>
        <v>4493</v>
      </c>
      <c r="AJ1881" t="str">
        <f t="shared" si="125"/>
        <v>Rest of Qld</v>
      </c>
    </row>
    <row r="1882" spans="28:36" x14ac:dyDescent="0.2">
      <c r="AB1882" s="190">
        <v>4494</v>
      </c>
      <c r="AC1882" s="190">
        <v>4494</v>
      </c>
      <c r="AD1882" s="190" t="s">
        <v>241</v>
      </c>
      <c r="AE1882" s="190" t="s">
        <v>199</v>
      </c>
      <c r="AF1882" s="190">
        <v>1</v>
      </c>
      <c r="AG1882" s="190">
        <v>100</v>
      </c>
      <c r="AI1882">
        <f t="shared" si="124"/>
        <v>4494</v>
      </c>
      <c r="AJ1882" t="str">
        <f t="shared" si="125"/>
        <v>Rest of Qld</v>
      </c>
    </row>
    <row r="1883" spans="28:36" x14ac:dyDescent="0.2">
      <c r="AB1883" s="190">
        <v>4496</v>
      </c>
      <c r="AC1883" s="190">
        <v>4496</v>
      </c>
      <c r="AD1883" s="190" t="s">
        <v>241</v>
      </c>
      <c r="AE1883" s="190" t="s">
        <v>199</v>
      </c>
      <c r="AF1883" s="190">
        <v>1</v>
      </c>
      <c r="AG1883" s="190">
        <v>100</v>
      </c>
      <c r="AI1883">
        <f t="shared" si="124"/>
        <v>4496</v>
      </c>
      <c r="AJ1883" t="str">
        <f t="shared" si="125"/>
        <v>Rest of Qld</v>
      </c>
    </row>
    <row r="1884" spans="28:36" x14ac:dyDescent="0.2">
      <c r="AB1884" s="190">
        <v>4497</v>
      </c>
      <c r="AC1884" s="190">
        <v>4497</v>
      </c>
      <c r="AD1884" s="190" t="s">
        <v>241</v>
      </c>
      <c r="AE1884" s="190" t="s">
        <v>199</v>
      </c>
      <c r="AF1884" s="190">
        <v>1</v>
      </c>
      <c r="AG1884" s="190">
        <v>100</v>
      </c>
      <c r="AI1884">
        <f t="shared" si="124"/>
        <v>4497</v>
      </c>
      <c r="AJ1884" t="str">
        <f t="shared" si="125"/>
        <v>Rest of Qld</v>
      </c>
    </row>
    <row r="1885" spans="28:36" x14ac:dyDescent="0.2">
      <c r="AB1885" s="190">
        <v>4498</v>
      </c>
      <c r="AC1885" s="190">
        <v>4498</v>
      </c>
      <c r="AD1885" s="190" t="s">
        <v>241</v>
      </c>
      <c r="AE1885" s="190" t="s">
        <v>199</v>
      </c>
      <c r="AF1885" s="190">
        <v>1</v>
      </c>
      <c r="AG1885" s="190">
        <v>100</v>
      </c>
      <c r="AI1885">
        <f t="shared" si="124"/>
        <v>4498</v>
      </c>
      <c r="AJ1885" t="str">
        <f t="shared" si="125"/>
        <v>Rest of Qld</v>
      </c>
    </row>
    <row r="1886" spans="28:36" x14ac:dyDescent="0.2">
      <c r="AB1886" s="190">
        <v>4500</v>
      </c>
      <c r="AC1886" s="190">
        <v>4500</v>
      </c>
      <c r="AD1886" s="190" t="s">
        <v>246</v>
      </c>
      <c r="AE1886" s="190" t="s">
        <v>210</v>
      </c>
      <c r="AF1886" s="190">
        <v>1</v>
      </c>
      <c r="AG1886" s="190">
        <v>100</v>
      </c>
      <c r="AI1886">
        <f t="shared" si="124"/>
        <v>4500</v>
      </c>
      <c r="AJ1886" t="str">
        <f t="shared" si="125"/>
        <v>Greater Brisbane</v>
      </c>
    </row>
    <row r="1887" spans="28:36" x14ac:dyDescent="0.2">
      <c r="AB1887" s="190">
        <v>4501</v>
      </c>
      <c r="AC1887" s="190">
        <v>4501</v>
      </c>
      <c r="AD1887" s="190" t="s">
        <v>246</v>
      </c>
      <c r="AE1887" s="190" t="s">
        <v>210</v>
      </c>
      <c r="AF1887" s="190">
        <v>1</v>
      </c>
      <c r="AG1887" s="190">
        <v>100</v>
      </c>
      <c r="AI1887">
        <f t="shared" si="124"/>
        <v>4501</v>
      </c>
      <c r="AJ1887" t="str">
        <f t="shared" si="125"/>
        <v>Greater Brisbane</v>
      </c>
    </row>
    <row r="1888" spans="28:36" x14ac:dyDescent="0.2">
      <c r="AB1888" s="190">
        <v>4502</v>
      </c>
      <c r="AC1888" s="190">
        <v>4502</v>
      </c>
      <c r="AD1888" s="190" t="s">
        <v>246</v>
      </c>
      <c r="AE1888" s="190" t="s">
        <v>210</v>
      </c>
      <c r="AF1888" s="190">
        <v>1</v>
      </c>
      <c r="AG1888" s="190">
        <v>100</v>
      </c>
      <c r="AI1888">
        <f t="shared" si="124"/>
        <v>4502</v>
      </c>
      <c r="AJ1888" t="str">
        <f t="shared" si="125"/>
        <v>Greater Brisbane</v>
      </c>
    </row>
    <row r="1889" spans="28:36" x14ac:dyDescent="0.2">
      <c r="AB1889" s="190">
        <v>4503</v>
      </c>
      <c r="AC1889" s="190">
        <v>4503</v>
      </c>
      <c r="AD1889" s="190" t="s">
        <v>246</v>
      </c>
      <c r="AE1889" s="190" t="s">
        <v>210</v>
      </c>
      <c r="AF1889" s="190">
        <v>1</v>
      </c>
      <c r="AG1889" s="190">
        <v>100</v>
      </c>
      <c r="AI1889">
        <f t="shared" si="124"/>
        <v>4503</v>
      </c>
      <c r="AJ1889" t="str">
        <f t="shared" si="125"/>
        <v>Greater Brisbane</v>
      </c>
    </row>
    <row r="1890" spans="28:36" x14ac:dyDescent="0.2">
      <c r="AB1890" s="190">
        <v>4504</v>
      </c>
      <c r="AC1890" s="190">
        <v>4504</v>
      </c>
      <c r="AD1890" s="190" t="s">
        <v>246</v>
      </c>
      <c r="AE1890" s="190" t="s">
        <v>210</v>
      </c>
      <c r="AF1890" s="190">
        <v>1</v>
      </c>
      <c r="AG1890" s="190">
        <v>100</v>
      </c>
      <c r="AI1890">
        <f t="shared" si="124"/>
        <v>4504</v>
      </c>
      <c r="AJ1890" t="str">
        <f t="shared" si="125"/>
        <v>Greater Brisbane</v>
      </c>
    </row>
    <row r="1891" spans="28:36" x14ac:dyDescent="0.2">
      <c r="AB1891" s="190">
        <v>4505</v>
      </c>
      <c r="AC1891" s="190">
        <v>4505</v>
      </c>
      <c r="AD1891" s="190" t="s">
        <v>246</v>
      </c>
      <c r="AE1891" s="190" t="s">
        <v>210</v>
      </c>
      <c r="AF1891" s="190">
        <v>1</v>
      </c>
      <c r="AG1891" s="190">
        <v>100</v>
      </c>
      <c r="AI1891">
        <f t="shared" si="124"/>
        <v>4505</v>
      </c>
      <c r="AJ1891" t="str">
        <f t="shared" si="125"/>
        <v>Greater Brisbane</v>
      </c>
    </row>
    <row r="1892" spans="28:36" x14ac:dyDescent="0.2">
      <c r="AB1892" s="190">
        <v>4506</v>
      </c>
      <c r="AC1892" s="190">
        <v>4506</v>
      </c>
      <c r="AD1892" s="190" t="s">
        <v>246</v>
      </c>
      <c r="AE1892" s="190" t="s">
        <v>210</v>
      </c>
      <c r="AF1892" s="190">
        <v>1</v>
      </c>
      <c r="AG1892" s="190">
        <v>100</v>
      </c>
      <c r="AI1892">
        <f t="shared" si="124"/>
        <v>4506</v>
      </c>
      <c r="AJ1892" t="str">
        <f t="shared" si="125"/>
        <v>Greater Brisbane</v>
      </c>
    </row>
    <row r="1893" spans="28:36" x14ac:dyDescent="0.2">
      <c r="AB1893" s="190">
        <v>4507</v>
      </c>
      <c r="AC1893" s="190">
        <v>4507</v>
      </c>
      <c r="AD1893" s="190" t="s">
        <v>246</v>
      </c>
      <c r="AE1893" s="190" t="s">
        <v>210</v>
      </c>
      <c r="AF1893" s="190">
        <v>0.99678500000000003</v>
      </c>
      <c r="AG1893" s="190">
        <v>99.6785</v>
      </c>
      <c r="AI1893">
        <f t="shared" si="124"/>
        <v>4507</v>
      </c>
      <c r="AJ1893" t="str">
        <f t="shared" si="125"/>
        <v>Greater Brisbane</v>
      </c>
    </row>
    <row r="1894" spans="28:36" x14ac:dyDescent="0.2">
      <c r="AB1894" s="190">
        <v>4508</v>
      </c>
      <c r="AC1894" s="190">
        <v>4508</v>
      </c>
      <c r="AD1894" s="190" t="s">
        <v>246</v>
      </c>
      <c r="AE1894" s="190" t="s">
        <v>210</v>
      </c>
      <c r="AF1894" s="190">
        <v>0.99999700000000002</v>
      </c>
      <c r="AG1894" s="190">
        <v>99.999700000000004</v>
      </c>
      <c r="AI1894">
        <f t="shared" si="124"/>
        <v>4508</v>
      </c>
      <c r="AJ1894" t="str">
        <f t="shared" si="125"/>
        <v>Greater Brisbane</v>
      </c>
    </row>
    <row r="1895" spans="28:36" x14ac:dyDescent="0.2">
      <c r="AB1895" s="190">
        <v>4509</v>
      </c>
      <c r="AC1895" s="190">
        <v>4509</v>
      </c>
      <c r="AD1895" s="190" t="s">
        <v>246</v>
      </c>
      <c r="AE1895" s="190" t="s">
        <v>210</v>
      </c>
      <c r="AF1895" s="190">
        <v>1</v>
      </c>
      <c r="AG1895" s="190">
        <v>100</v>
      </c>
      <c r="AI1895">
        <f t="shared" si="124"/>
        <v>4509</v>
      </c>
      <c r="AJ1895" t="str">
        <f t="shared" si="125"/>
        <v>Greater Brisbane</v>
      </c>
    </row>
    <row r="1896" spans="28:36" x14ac:dyDescent="0.2">
      <c r="AB1896" s="190">
        <v>4510</v>
      </c>
      <c r="AC1896" s="190">
        <v>4510</v>
      </c>
      <c r="AD1896" s="190" t="s">
        <v>246</v>
      </c>
      <c r="AE1896" s="190" t="s">
        <v>210</v>
      </c>
      <c r="AF1896" s="190">
        <v>0.99888200000000005</v>
      </c>
      <c r="AG1896" s="190">
        <v>99.888199999999998</v>
      </c>
      <c r="AI1896">
        <f t="shared" si="124"/>
        <v>4510</v>
      </c>
      <c r="AJ1896" t="str">
        <f t="shared" si="125"/>
        <v>Greater Brisbane</v>
      </c>
    </row>
    <row r="1897" spans="28:36" x14ac:dyDescent="0.2">
      <c r="AB1897" s="190">
        <v>4511</v>
      </c>
      <c r="AC1897" s="190">
        <v>4511</v>
      </c>
      <c r="AD1897" s="190" t="s">
        <v>246</v>
      </c>
      <c r="AE1897" s="190" t="s">
        <v>210</v>
      </c>
      <c r="AF1897" s="190">
        <v>0.99752099999999999</v>
      </c>
      <c r="AG1897" s="190">
        <v>99.752099999999999</v>
      </c>
      <c r="AI1897">
        <f t="shared" si="124"/>
        <v>4511</v>
      </c>
      <c r="AJ1897" t="str">
        <f t="shared" si="125"/>
        <v>Greater Brisbane</v>
      </c>
    </row>
    <row r="1898" spans="28:36" x14ac:dyDescent="0.2">
      <c r="AB1898" s="190">
        <v>4512</v>
      </c>
      <c r="AC1898" s="190">
        <v>4512</v>
      </c>
      <c r="AD1898" s="190" t="s">
        <v>246</v>
      </c>
      <c r="AE1898" s="190" t="s">
        <v>210</v>
      </c>
      <c r="AF1898" s="190">
        <v>1</v>
      </c>
      <c r="AG1898" s="190">
        <v>100</v>
      </c>
      <c r="AI1898">
        <f t="shared" si="124"/>
        <v>4512</v>
      </c>
      <c r="AJ1898" t="str">
        <f t="shared" si="125"/>
        <v>Greater Brisbane</v>
      </c>
    </row>
    <row r="1899" spans="28:36" x14ac:dyDescent="0.2">
      <c r="AB1899" s="190">
        <v>4514</v>
      </c>
      <c r="AC1899" s="190">
        <v>4514</v>
      </c>
      <c r="AD1899" s="190" t="s">
        <v>246</v>
      </c>
      <c r="AE1899" s="190" t="s">
        <v>210</v>
      </c>
      <c r="AF1899" s="190">
        <v>1</v>
      </c>
      <c r="AG1899" s="190">
        <v>100</v>
      </c>
      <c r="AI1899">
        <f t="shared" si="124"/>
        <v>4514</v>
      </c>
      <c r="AJ1899" t="str">
        <f t="shared" si="125"/>
        <v>Greater Brisbane</v>
      </c>
    </row>
    <row r="1900" spans="28:36" x14ac:dyDescent="0.2">
      <c r="AB1900" s="190">
        <v>4515</v>
      </c>
      <c r="AC1900" s="190">
        <v>4515</v>
      </c>
      <c r="AD1900" s="190" t="s">
        <v>246</v>
      </c>
      <c r="AE1900" s="190" t="s">
        <v>210</v>
      </c>
      <c r="AF1900" s="190">
        <v>1</v>
      </c>
      <c r="AG1900" s="190">
        <v>100</v>
      </c>
      <c r="AI1900">
        <f t="shared" si="124"/>
        <v>4515</v>
      </c>
      <c r="AJ1900" t="str">
        <f t="shared" si="125"/>
        <v>Greater Brisbane</v>
      </c>
    </row>
    <row r="1901" spans="28:36" x14ac:dyDescent="0.2">
      <c r="AB1901" s="190">
        <v>4516</v>
      </c>
      <c r="AC1901" s="190">
        <v>4516</v>
      </c>
      <c r="AD1901" s="190" t="s">
        <v>246</v>
      </c>
      <c r="AE1901" s="190" t="s">
        <v>210</v>
      </c>
      <c r="AF1901" s="190">
        <v>0.99993900000000002</v>
      </c>
      <c r="AG1901" s="190">
        <v>99.993899999999996</v>
      </c>
      <c r="AI1901">
        <f t="shared" si="124"/>
        <v>4516</v>
      </c>
      <c r="AJ1901" t="str">
        <f t="shared" si="125"/>
        <v>Greater Brisbane</v>
      </c>
    </row>
    <row r="1902" spans="28:36" x14ac:dyDescent="0.2">
      <c r="AB1902" s="190">
        <v>4517</v>
      </c>
      <c r="AC1902" s="190">
        <v>4517</v>
      </c>
      <c r="AD1902" s="190" t="s">
        <v>241</v>
      </c>
      <c r="AE1902" s="190" t="s">
        <v>199</v>
      </c>
      <c r="AF1902" s="190">
        <v>0.99999300000000002</v>
      </c>
      <c r="AG1902" s="190">
        <v>99.999300000000005</v>
      </c>
      <c r="AI1902">
        <f t="shared" si="124"/>
        <v>4517</v>
      </c>
      <c r="AJ1902" t="str">
        <f t="shared" si="125"/>
        <v>Rest of Qld</v>
      </c>
    </row>
    <row r="1903" spans="28:36" x14ac:dyDescent="0.2">
      <c r="AB1903" s="190">
        <v>4518</v>
      </c>
      <c r="AC1903" s="190">
        <v>4518</v>
      </c>
      <c r="AD1903" s="190" t="s">
        <v>241</v>
      </c>
      <c r="AE1903" s="190" t="s">
        <v>199</v>
      </c>
      <c r="AF1903" s="190">
        <v>1</v>
      </c>
      <c r="AG1903" s="190">
        <v>100</v>
      </c>
      <c r="AI1903">
        <f t="shared" si="124"/>
        <v>4518</v>
      </c>
      <c r="AJ1903" t="str">
        <f t="shared" si="125"/>
        <v>Rest of Qld</v>
      </c>
    </row>
    <row r="1904" spans="28:36" x14ac:dyDescent="0.2">
      <c r="AB1904" s="190">
        <v>4519</v>
      </c>
      <c r="AC1904" s="190">
        <v>4519</v>
      </c>
      <c r="AD1904" s="190" t="s">
        <v>241</v>
      </c>
      <c r="AE1904" s="190" t="s">
        <v>199</v>
      </c>
      <c r="AF1904" s="190">
        <v>0.99972700000000003</v>
      </c>
      <c r="AG1904" s="190">
        <v>99.972700000000003</v>
      </c>
      <c r="AI1904">
        <f t="shared" si="124"/>
        <v>4519</v>
      </c>
      <c r="AJ1904" t="str">
        <f t="shared" si="125"/>
        <v>Rest of Qld</v>
      </c>
    </row>
    <row r="1905" spans="28:36" x14ac:dyDescent="0.2">
      <c r="AB1905" s="190">
        <v>4520</v>
      </c>
      <c r="AC1905" s="190">
        <v>4520</v>
      </c>
      <c r="AD1905" s="190" t="s">
        <v>246</v>
      </c>
      <c r="AE1905" s="190" t="s">
        <v>210</v>
      </c>
      <c r="AF1905" s="190">
        <v>1</v>
      </c>
      <c r="AG1905" s="190">
        <v>100</v>
      </c>
      <c r="AI1905">
        <f t="shared" si="124"/>
        <v>4520</v>
      </c>
      <c r="AJ1905" t="str">
        <f t="shared" si="125"/>
        <v>Greater Brisbane</v>
      </c>
    </row>
    <row r="1906" spans="28:36" x14ac:dyDescent="0.2">
      <c r="AB1906" s="190">
        <v>4521</v>
      </c>
      <c r="AC1906" s="190">
        <v>4521</v>
      </c>
      <c r="AD1906" s="190" t="s">
        <v>246</v>
      </c>
      <c r="AE1906" s="190" t="s">
        <v>210</v>
      </c>
      <c r="AF1906" s="190">
        <v>1</v>
      </c>
      <c r="AG1906" s="190">
        <v>100</v>
      </c>
      <c r="AI1906">
        <f t="shared" si="124"/>
        <v>4521</v>
      </c>
      <c r="AJ1906" t="str">
        <f t="shared" si="125"/>
        <v>Greater Brisbane</v>
      </c>
    </row>
    <row r="1907" spans="28:36" x14ac:dyDescent="0.2">
      <c r="AB1907" s="190">
        <v>4550</v>
      </c>
      <c r="AC1907" s="190">
        <v>4550</v>
      </c>
      <c r="AD1907" s="190" t="s">
        <v>241</v>
      </c>
      <c r="AE1907" s="190" t="s">
        <v>199</v>
      </c>
      <c r="AF1907" s="190">
        <v>1</v>
      </c>
      <c r="AG1907" s="190">
        <v>100</v>
      </c>
      <c r="AI1907">
        <f t="shared" si="124"/>
        <v>4550</v>
      </c>
      <c r="AJ1907" t="str">
        <f t="shared" si="125"/>
        <v>Rest of Qld</v>
      </c>
    </row>
    <row r="1908" spans="28:36" x14ac:dyDescent="0.2">
      <c r="AB1908" s="190">
        <v>4551</v>
      </c>
      <c r="AC1908" s="190">
        <v>4551</v>
      </c>
      <c r="AD1908" s="190" t="s">
        <v>241</v>
      </c>
      <c r="AE1908" s="190" t="s">
        <v>199</v>
      </c>
      <c r="AF1908" s="190">
        <v>0.99979200000000001</v>
      </c>
      <c r="AG1908" s="190">
        <v>99.979200000000006</v>
      </c>
      <c r="AI1908">
        <f t="shared" si="124"/>
        <v>4551</v>
      </c>
      <c r="AJ1908" t="str">
        <f t="shared" si="125"/>
        <v>Rest of Qld</v>
      </c>
    </row>
    <row r="1909" spans="28:36" x14ac:dyDescent="0.2">
      <c r="AB1909" s="190">
        <v>4552</v>
      </c>
      <c r="AC1909" s="190">
        <v>4552</v>
      </c>
      <c r="AD1909" s="190" t="s">
        <v>246</v>
      </c>
      <c r="AE1909" s="190" t="s">
        <v>210</v>
      </c>
      <c r="AF1909" s="190">
        <v>1.6554900000000001E-2</v>
      </c>
      <c r="AG1909" s="190">
        <v>1.6554899999999999</v>
      </c>
      <c r="AI1909">
        <f t="shared" si="124"/>
        <v>4552</v>
      </c>
      <c r="AJ1909" t="str">
        <f t="shared" si="125"/>
        <v>Greater Brisbane</v>
      </c>
    </row>
    <row r="1910" spans="28:36" x14ac:dyDescent="0.2">
      <c r="AB1910" s="190">
        <v>4552</v>
      </c>
      <c r="AC1910" s="190">
        <v>4552</v>
      </c>
      <c r="AD1910" s="190" t="s">
        <v>241</v>
      </c>
      <c r="AE1910" s="190" t="s">
        <v>199</v>
      </c>
      <c r="AF1910" s="190">
        <v>0.98344500000000001</v>
      </c>
      <c r="AG1910" s="190">
        <v>98.344499999999996</v>
      </c>
      <c r="AI1910">
        <f t="shared" si="124"/>
        <v>4552</v>
      </c>
      <c r="AJ1910" t="str">
        <f t="shared" si="125"/>
        <v>Rest of Qld</v>
      </c>
    </row>
    <row r="1911" spans="28:36" x14ac:dyDescent="0.2">
      <c r="AB1911" s="190">
        <v>4553</v>
      </c>
      <c r="AC1911" s="190">
        <v>4553</v>
      </c>
      <c r="AD1911" s="190" t="s">
        <v>241</v>
      </c>
      <c r="AE1911" s="190" t="s">
        <v>199</v>
      </c>
      <c r="AF1911" s="190">
        <v>1</v>
      </c>
      <c r="AG1911" s="190">
        <v>100</v>
      </c>
      <c r="AI1911">
        <f t="shared" si="124"/>
        <v>4553</v>
      </c>
      <c r="AJ1911" t="str">
        <f t="shared" si="125"/>
        <v>Rest of Qld</v>
      </c>
    </row>
    <row r="1912" spans="28:36" x14ac:dyDescent="0.2">
      <c r="AB1912" s="190">
        <v>4554</v>
      </c>
      <c r="AC1912" s="190">
        <v>4554</v>
      </c>
      <c r="AD1912" s="190" t="s">
        <v>241</v>
      </c>
      <c r="AE1912" s="190" t="s">
        <v>199</v>
      </c>
      <c r="AF1912" s="190">
        <v>1</v>
      </c>
      <c r="AG1912" s="190">
        <v>100</v>
      </c>
      <c r="AI1912">
        <f t="shared" si="124"/>
        <v>4554</v>
      </c>
      <c r="AJ1912" t="str">
        <f t="shared" si="125"/>
        <v>Rest of Qld</v>
      </c>
    </row>
    <row r="1913" spans="28:36" x14ac:dyDescent="0.2">
      <c r="AB1913" s="190">
        <v>4555</v>
      </c>
      <c r="AC1913" s="190">
        <v>4555</v>
      </c>
      <c r="AD1913" s="190" t="s">
        <v>241</v>
      </c>
      <c r="AE1913" s="190" t="s">
        <v>199</v>
      </c>
      <c r="AF1913" s="190">
        <v>1</v>
      </c>
      <c r="AG1913" s="190">
        <v>100</v>
      </c>
      <c r="AI1913">
        <f t="shared" si="124"/>
        <v>4555</v>
      </c>
      <c r="AJ1913" t="str">
        <f t="shared" si="125"/>
        <v>Rest of Qld</v>
      </c>
    </row>
    <row r="1914" spans="28:36" x14ac:dyDescent="0.2">
      <c r="AB1914" s="190">
        <v>4556</v>
      </c>
      <c r="AC1914" s="190">
        <v>4556</v>
      </c>
      <c r="AD1914" s="190" t="s">
        <v>241</v>
      </c>
      <c r="AE1914" s="190" t="s">
        <v>199</v>
      </c>
      <c r="AF1914" s="190">
        <v>1</v>
      </c>
      <c r="AG1914" s="190">
        <v>100</v>
      </c>
      <c r="AI1914">
        <f t="shared" si="124"/>
        <v>4556</v>
      </c>
      <c r="AJ1914" t="str">
        <f t="shared" si="125"/>
        <v>Rest of Qld</v>
      </c>
    </row>
    <row r="1915" spans="28:36" x14ac:dyDescent="0.2">
      <c r="AB1915" s="190">
        <v>4557</v>
      </c>
      <c r="AC1915" s="190">
        <v>4557</v>
      </c>
      <c r="AD1915" s="190" t="s">
        <v>241</v>
      </c>
      <c r="AE1915" s="190" t="s">
        <v>199</v>
      </c>
      <c r="AF1915" s="190">
        <v>1</v>
      </c>
      <c r="AG1915" s="190">
        <v>100</v>
      </c>
      <c r="AI1915">
        <f t="shared" si="124"/>
        <v>4557</v>
      </c>
      <c r="AJ1915" t="str">
        <f t="shared" si="125"/>
        <v>Rest of Qld</v>
      </c>
    </row>
    <row r="1916" spans="28:36" x14ac:dyDescent="0.2">
      <c r="AB1916" s="190">
        <v>4558</v>
      </c>
      <c r="AC1916" s="190">
        <v>4558</v>
      </c>
      <c r="AD1916" s="190" t="s">
        <v>241</v>
      </c>
      <c r="AE1916" s="190" t="s">
        <v>199</v>
      </c>
      <c r="AF1916" s="190">
        <v>1</v>
      </c>
      <c r="AG1916" s="190">
        <v>100</v>
      </c>
      <c r="AI1916">
        <f t="shared" si="124"/>
        <v>4558</v>
      </c>
      <c r="AJ1916" t="str">
        <f t="shared" si="125"/>
        <v>Rest of Qld</v>
      </c>
    </row>
    <row r="1917" spans="28:36" x14ac:dyDescent="0.2">
      <c r="AB1917" s="190">
        <v>4559</v>
      </c>
      <c r="AC1917" s="190">
        <v>4559</v>
      </c>
      <c r="AD1917" s="190" t="s">
        <v>241</v>
      </c>
      <c r="AE1917" s="190" t="s">
        <v>199</v>
      </c>
      <c r="AF1917" s="190">
        <v>1</v>
      </c>
      <c r="AG1917" s="190">
        <v>100</v>
      </c>
      <c r="AI1917">
        <f t="shared" si="124"/>
        <v>4559</v>
      </c>
      <c r="AJ1917" t="str">
        <f t="shared" si="125"/>
        <v>Rest of Qld</v>
      </c>
    </row>
    <row r="1918" spans="28:36" x14ac:dyDescent="0.2">
      <c r="AB1918" s="190">
        <v>4560</v>
      </c>
      <c r="AC1918" s="190">
        <v>4560</v>
      </c>
      <c r="AD1918" s="190" t="s">
        <v>241</v>
      </c>
      <c r="AE1918" s="190" t="s">
        <v>199</v>
      </c>
      <c r="AF1918" s="190">
        <v>1</v>
      </c>
      <c r="AG1918" s="190">
        <v>100</v>
      </c>
      <c r="AI1918">
        <f t="shared" si="124"/>
        <v>4560</v>
      </c>
      <c r="AJ1918" t="str">
        <f t="shared" si="125"/>
        <v>Rest of Qld</v>
      </c>
    </row>
    <row r="1919" spans="28:36" x14ac:dyDescent="0.2">
      <c r="AB1919" s="190">
        <v>4561</v>
      </c>
      <c r="AC1919" s="190">
        <v>4561</v>
      </c>
      <c r="AD1919" s="190" t="s">
        <v>241</v>
      </c>
      <c r="AE1919" s="190" t="s">
        <v>199</v>
      </c>
      <c r="AF1919" s="190">
        <v>1</v>
      </c>
      <c r="AG1919" s="190">
        <v>100</v>
      </c>
      <c r="AI1919">
        <f t="shared" ref="AI1919:AI1982" si="126">AB1919*1</f>
        <v>4561</v>
      </c>
      <c r="AJ1919" t="str">
        <f t="shared" ref="AJ1919:AJ1982" si="127">AE1919</f>
        <v>Rest of Qld</v>
      </c>
    </row>
    <row r="1920" spans="28:36" x14ac:dyDescent="0.2">
      <c r="AB1920" s="190">
        <v>4562</v>
      </c>
      <c r="AC1920" s="190">
        <v>4562</v>
      </c>
      <c r="AD1920" s="190" t="s">
        <v>241</v>
      </c>
      <c r="AE1920" s="190" t="s">
        <v>199</v>
      </c>
      <c r="AF1920" s="190">
        <v>1</v>
      </c>
      <c r="AG1920" s="190">
        <v>100</v>
      </c>
      <c r="AI1920">
        <f t="shared" si="126"/>
        <v>4562</v>
      </c>
      <c r="AJ1920" t="str">
        <f t="shared" si="127"/>
        <v>Rest of Qld</v>
      </c>
    </row>
    <row r="1921" spans="28:36" x14ac:dyDescent="0.2">
      <c r="AB1921" s="190">
        <v>4563</v>
      </c>
      <c r="AC1921" s="190">
        <v>4563</v>
      </c>
      <c r="AD1921" s="190" t="s">
        <v>241</v>
      </c>
      <c r="AE1921" s="190" t="s">
        <v>199</v>
      </c>
      <c r="AF1921" s="190">
        <v>1</v>
      </c>
      <c r="AG1921" s="190">
        <v>100</v>
      </c>
      <c r="AI1921">
        <f t="shared" si="126"/>
        <v>4563</v>
      </c>
      <c r="AJ1921" t="str">
        <f t="shared" si="127"/>
        <v>Rest of Qld</v>
      </c>
    </row>
    <row r="1922" spans="28:36" x14ac:dyDescent="0.2">
      <c r="AB1922" s="190">
        <v>4564</v>
      </c>
      <c r="AC1922" s="190">
        <v>4564</v>
      </c>
      <c r="AD1922" s="190" t="s">
        <v>241</v>
      </c>
      <c r="AE1922" s="190" t="s">
        <v>199</v>
      </c>
      <c r="AF1922" s="190">
        <v>1</v>
      </c>
      <c r="AG1922" s="190">
        <v>100</v>
      </c>
      <c r="AI1922">
        <f t="shared" si="126"/>
        <v>4564</v>
      </c>
      <c r="AJ1922" t="str">
        <f t="shared" si="127"/>
        <v>Rest of Qld</v>
      </c>
    </row>
    <row r="1923" spans="28:36" x14ac:dyDescent="0.2">
      <c r="AB1923" s="190">
        <v>4565</v>
      </c>
      <c r="AC1923" s="190">
        <v>4565</v>
      </c>
      <c r="AD1923" s="190" t="s">
        <v>241</v>
      </c>
      <c r="AE1923" s="190" t="s">
        <v>199</v>
      </c>
      <c r="AF1923" s="190">
        <v>1</v>
      </c>
      <c r="AG1923" s="190">
        <v>100</v>
      </c>
      <c r="AI1923">
        <f t="shared" si="126"/>
        <v>4565</v>
      </c>
      <c r="AJ1923" t="str">
        <f t="shared" si="127"/>
        <v>Rest of Qld</v>
      </c>
    </row>
    <row r="1924" spans="28:36" x14ac:dyDescent="0.2">
      <c r="AB1924" s="190">
        <v>4566</v>
      </c>
      <c r="AC1924" s="190">
        <v>4566</v>
      </c>
      <c r="AD1924" s="190" t="s">
        <v>241</v>
      </c>
      <c r="AE1924" s="190" t="s">
        <v>199</v>
      </c>
      <c r="AF1924" s="190">
        <v>1</v>
      </c>
      <c r="AG1924" s="190">
        <v>100</v>
      </c>
      <c r="AI1924">
        <f t="shared" si="126"/>
        <v>4566</v>
      </c>
      <c r="AJ1924" t="str">
        <f t="shared" si="127"/>
        <v>Rest of Qld</v>
      </c>
    </row>
    <row r="1925" spans="28:36" x14ac:dyDescent="0.2">
      <c r="AB1925" s="190">
        <v>4567</v>
      </c>
      <c r="AC1925" s="190">
        <v>4567</v>
      </c>
      <c r="AD1925" s="190" t="s">
        <v>241</v>
      </c>
      <c r="AE1925" s="190" t="s">
        <v>199</v>
      </c>
      <c r="AF1925" s="190">
        <v>1</v>
      </c>
      <c r="AG1925" s="190">
        <v>100</v>
      </c>
      <c r="AI1925">
        <f t="shared" si="126"/>
        <v>4567</v>
      </c>
      <c r="AJ1925" t="str">
        <f t="shared" si="127"/>
        <v>Rest of Qld</v>
      </c>
    </row>
    <row r="1926" spans="28:36" x14ac:dyDescent="0.2">
      <c r="AB1926" s="190">
        <v>4568</v>
      </c>
      <c r="AC1926" s="190">
        <v>4568</v>
      </c>
      <c r="AD1926" s="190" t="s">
        <v>241</v>
      </c>
      <c r="AE1926" s="190" t="s">
        <v>199</v>
      </c>
      <c r="AF1926" s="190">
        <v>1</v>
      </c>
      <c r="AG1926" s="190">
        <v>100</v>
      </c>
      <c r="AI1926">
        <f t="shared" si="126"/>
        <v>4568</v>
      </c>
      <c r="AJ1926" t="str">
        <f t="shared" si="127"/>
        <v>Rest of Qld</v>
      </c>
    </row>
    <row r="1927" spans="28:36" x14ac:dyDescent="0.2">
      <c r="AB1927" s="190">
        <v>4569</v>
      </c>
      <c r="AC1927" s="190">
        <v>4569</v>
      </c>
      <c r="AD1927" s="190" t="s">
        <v>241</v>
      </c>
      <c r="AE1927" s="190" t="s">
        <v>199</v>
      </c>
      <c r="AF1927" s="190">
        <v>1</v>
      </c>
      <c r="AG1927" s="190">
        <v>100</v>
      </c>
      <c r="AI1927">
        <f t="shared" si="126"/>
        <v>4569</v>
      </c>
      <c r="AJ1927" t="str">
        <f t="shared" si="127"/>
        <v>Rest of Qld</v>
      </c>
    </row>
    <row r="1928" spans="28:36" x14ac:dyDescent="0.2">
      <c r="AB1928" s="190">
        <v>4570</v>
      </c>
      <c r="AC1928" s="190">
        <v>4570</v>
      </c>
      <c r="AD1928" s="190" t="s">
        <v>241</v>
      </c>
      <c r="AE1928" s="190" t="s">
        <v>199</v>
      </c>
      <c r="AF1928" s="190">
        <v>0.99999899999999997</v>
      </c>
      <c r="AG1928" s="190">
        <v>99.999899999999997</v>
      </c>
      <c r="AI1928">
        <f t="shared" si="126"/>
        <v>4570</v>
      </c>
      <c r="AJ1928" t="str">
        <f t="shared" si="127"/>
        <v>Rest of Qld</v>
      </c>
    </row>
    <row r="1929" spans="28:36" x14ac:dyDescent="0.2">
      <c r="AB1929" s="190">
        <v>4571</v>
      </c>
      <c r="AC1929" s="190">
        <v>4571</v>
      </c>
      <c r="AD1929" s="190" t="s">
        <v>241</v>
      </c>
      <c r="AE1929" s="190" t="s">
        <v>199</v>
      </c>
      <c r="AF1929" s="190">
        <v>1</v>
      </c>
      <c r="AG1929" s="190">
        <v>100</v>
      </c>
      <c r="AI1929">
        <f t="shared" si="126"/>
        <v>4571</v>
      </c>
      <c r="AJ1929" t="str">
        <f t="shared" si="127"/>
        <v>Rest of Qld</v>
      </c>
    </row>
    <row r="1930" spans="28:36" x14ac:dyDescent="0.2">
      <c r="AB1930" s="190">
        <v>4572</v>
      </c>
      <c r="AC1930" s="190">
        <v>4572</v>
      </c>
      <c r="AD1930" s="190" t="s">
        <v>241</v>
      </c>
      <c r="AE1930" s="190" t="s">
        <v>199</v>
      </c>
      <c r="AF1930" s="190">
        <v>0.99007800000000001</v>
      </c>
      <c r="AG1930" s="190">
        <v>99.007800000000003</v>
      </c>
      <c r="AI1930">
        <f t="shared" si="126"/>
        <v>4572</v>
      </c>
      <c r="AJ1930" t="str">
        <f t="shared" si="127"/>
        <v>Rest of Qld</v>
      </c>
    </row>
    <row r="1931" spans="28:36" x14ac:dyDescent="0.2">
      <c r="AB1931" s="190">
        <v>4573</v>
      </c>
      <c r="AC1931" s="190">
        <v>4573</v>
      </c>
      <c r="AD1931" s="190" t="s">
        <v>241</v>
      </c>
      <c r="AE1931" s="190" t="s">
        <v>199</v>
      </c>
      <c r="AF1931" s="190">
        <v>1</v>
      </c>
      <c r="AG1931" s="190">
        <v>100</v>
      </c>
      <c r="AI1931">
        <f t="shared" si="126"/>
        <v>4573</v>
      </c>
      <c r="AJ1931" t="str">
        <f t="shared" si="127"/>
        <v>Rest of Qld</v>
      </c>
    </row>
    <row r="1932" spans="28:36" x14ac:dyDescent="0.2">
      <c r="AB1932" s="190">
        <v>4574</v>
      </c>
      <c r="AC1932" s="190">
        <v>4574</v>
      </c>
      <c r="AD1932" s="190" t="s">
        <v>241</v>
      </c>
      <c r="AE1932" s="190" t="s">
        <v>199</v>
      </c>
      <c r="AF1932" s="190">
        <v>1</v>
      </c>
      <c r="AG1932" s="190">
        <v>100</v>
      </c>
      <c r="AI1932">
        <f t="shared" si="126"/>
        <v>4574</v>
      </c>
      <c r="AJ1932" t="str">
        <f t="shared" si="127"/>
        <v>Rest of Qld</v>
      </c>
    </row>
    <row r="1933" spans="28:36" x14ac:dyDescent="0.2">
      <c r="AB1933" s="190">
        <v>4575</v>
      </c>
      <c r="AC1933" s="190">
        <v>4575</v>
      </c>
      <c r="AD1933" s="190" t="s">
        <v>241</v>
      </c>
      <c r="AE1933" s="190" t="s">
        <v>199</v>
      </c>
      <c r="AF1933" s="190">
        <v>1</v>
      </c>
      <c r="AG1933" s="190">
        <v>100</v>
      </c>
      <c r="AI1933">
        <f t="shared" si="126"/>
        <v>4575</v>
      </c>
      <c r="AJ1933" t="str">
        <f t="shared" si="127"/>
        <v>Rest of Qld</v>
      </c>
    </row>
    <row r="1934" spans="28:36" x14ac:dyDescent="0.2">
      <c r="AB1934" s="190">
        <v>4580</v>
      </c>
      <c r="AC1934" s="190">
        <v>4580</v>
      </c>
      <c r="AD1934" s="190" t="s">
        <v>241</v>
      </c>
      <c r="AE1934" s="190" t="s">
        <v>199</v>
      </c>
      <c r="AF1934" s="190">
        <v>0.99999800000000005</v>
      </c>
      <c r="AG1934" s="190">
        <v>99.999799999999993</v>
      </c>
      <c r="AI1934">
        <f t="shared" si="126"/>
        <v>4580</v>
      </c>
      <c r="AJ1934" t="str">
        <f t="shared" si="127"/>
        <v>Rest of Qld</v>
      </c>
    </row>
    <row r="1935" spans="28:36" x14ac:dyDescent="0.2">
      <c r="AB1935" s="190">
        <v>4581</v>
      </c>
      <c r="AC1935" s="190">
        <v>4581</v>
      </c>
      <c r="AD1935" s="190" t="s">
        <v>241</v>
      </c>
      <c r="AE1935" s="190" t="s">
        <v>199</v>
      </c>
      <c r="AF1935" s="190">
        <v>0.99966699999999997</v>
      </c>
      <c r="AG1935" s="190">
        <v>99.966700000000003</v>
      </c>
      <c r="AI1935">
        <f t="shared" si="126"/>
        <v>4581</v>
      </c>
      <c r="AJ1935" t="str">
        <f t="shared" si="127"/>
        <v>Rest of Qld</v>
      </c>
    </row>
    <row r="1936" spans="28:36" x14ac:dyDescent="0.2">
      <c r="AB1936" s="190">
        <v>4600</v>
      </c>
      <c r="AC1936" s="190">
        <v>4600</v>
      </c>
      <c r="AD1936" s="190" t="s">
        <v>241</v>
      </c>
      <c r="AE1936" s="190" t="s">
        <v>199</v>
      </c>
      <c r="AF1936" s="190">
        <v>1</v>
      </c>
      <c r="AG1936" s="190">
        <v>100</v>
      </c>
      <c r="AI1936">
        <f t="shared" si="126"/>
        <v>4600</v>
      </c>
      <c r="AJ1936" t="str">
        <f t="shared" si="127"/>
        <v>Rest of Qld</v>
      </c>
    </row>
    <row r="1937" spans="28:36" x14ac:dyDescent="0.2">
      <c r="AB1937" s="190">
        <v>4601</v>
      </c>
      <c r="AC1937" s="190">
        <v>4601</v>
      </c>
      <c r="AD1937" s="190" t="s">
        <v>241</v>
      </c>
      <c r="AE1937" s="190" t="s">
        <v>199</v>
      </c>
      <c r="AF1937" s="190">
        <v>1</v>
      </c>
      <c r="AG1937" s="190">
        <v>100</v>
      </c>
      <c r="AI1937">
        <f t="shared" si="126"/>
        <v>4601</v>
      </c>
      <c r="AJ1937" t="str">
        <f t="shared" si="127"/>
        <v>Rest of Qld</v>
      </c>
    </row>
    <row r="1938" spans="28:36" x14ac:dyDescent="0.2">
      <c r="AB1938" s="190">
        <v>4605</v>
      </c>
      <c r="AC1938" s="190">
        <v>4605</v>
      </c>
      <c r="AD1938" s="190" t="s">
        <v>241</v>
      </c>
      <c r="AE1938" s="190" t="s">
        <v>199</v>
      </c>
      <c r="AF1938" s="190">
        <v>1</v>
      </c>
      <c r="AG1938" s="190">
        <v>100</v>
      </c>
      <c r="AI1938">
        <f t="shared" si="126"/>
        <v>4605</v>
      </c>
      <c r="AJ1938" t="str">
        <f t="shared" si="127"/>
        <v>Rest of Qld</v>
      </c>
    </row>
    <row r="1939" spans="28:36" x14ac:dyDescent="0.2">
      <c r="AB1939" s="190">
        <v>4606</v>
      </c>
      <c r="AC1939" s="190">
        <v>4606</v>
      </c>
      <c r="AD1939" s="190" t="s">
        <v>241</v>
      </c>
      <c r="AE1939" s="190" t="s">
        <v>199</v>
      </c>
      <c r="AF1939" s="190">
        <v>1</v>
      </c>
      <c r="AG1939" s="190">
        <v>100</v>
      </c>
      <c r="AI1939">
        <f t="shared" si="126"/>
        <v>4606</v>
      </c>
      <c r="AJ1939" t="str">
        <f t="shared" si="127"/>
        <v>Rest of Qld</v>
      </c>
    </row>
    <row r="1940" spans="28:36" x14ac:dyDescent="0.2">
      <c r="AB1940" s="190">
        <v>4608</v>
      </c>
      <c r="AC1940" s="190">
        <v>4608</v>
      </c>
      <c r="AD1940" s="190" t="s">
        <v>241</v>
      </c>
      <c r="AE1940" s="190" t="s">
        <v>199</v>
      </c>
      <c r="AF1940" s="190">
        <v>1</v>
      </c>
      <c r="AG1940" s="190">
        <v>100</v>
      </c>
      <c r="AI1940">
        <f t="shared" si="126"/>
        <v>4608</v>
      </c>
      <c r="AJ1940" t="str">
        <f t="shared" si="127"/>
        <v>Rest of Qld</v>
      </c>
    </row>
    <row r="1941" spans="28:36" x14ac:dyDescent="0.2">
      <c r="AB1941" s="190">
        <v>4610</v>
      </c>
      <c r="AC1941" s="190">
        <v>4610</v>
      </c>
      <c r="AD1941" s="190" t="s">
        <v>241</v>
      </c>
      <c r="AE1941" s="190" t="s">
        <v>199</v>
      </c>
      <c r="AF1941" s="190">
        <v>1</v>
      </c>
      <c r="AG1941" s="190">
        <v>100</v>
      </c>
      <c r="AI1941">
        <f t="shared" si="126"/>
        <v>4610</v>
      </c>
      <c r="AJ1941" t="str">
        <f t="shared" si="127"/>
        <v>Rest of Qld</v>
      </c>
    </row>
    <row r="1942" spans="28:36" x14ac:dyDescent="0.2">
      <c r="AB1942" s="190">
        <v>4611</v>
      </c>
      <c r="AC1942" s="190">
        <v>4611</v>
      </c>
      <c r="AD1942" s="190" t="s">
        <v>241</v>
      </c>
      <c r="AE1942" s="190" t="s">
        <v>199</v>
      </c>
      <c r="AF1942" s="190">
        <v>1</v>
      </c>
      <c r="AG1942" s="190">
        <v>100</v>
      </c>
      <c r="AI1942">
        <f t="shared" si="126"/>
        <v>4611</v>
      </c>
      <c r="AJ1942" t="str">
        <f t="shared" si="127"/>
        <v>Rest of Qld</v>
      </c>
    </row>
    <row r="1943" spans="28:36" x14ac:dyDescent="0.2">
      <c r="AB1943" s="190">
        <v>4612</v>
      </c>
      <c r="AC1943" s="190">
        <v>4612</v>
      </c>
      <c r="AD1943" s="190" t="s">
        <v>241</v>
      </c>
      <c r="AE1943" s="190" t="s">
        <v>199</v>
      </c>
      <c r="AF1943" s="190">
        <v>1</v>
      </c>
      <c r="AG1943" s="190">
        <v>100</v>
      </c>
      <c r="AI1943">
        <f t="shared" si="126"/>
        <v>4612</v>
      </c>
      <c r="AJ1943" t="str">
        <f t="shared" si="127"/>
        <v>Rest of Qld</v>
      </c>
    </row>
    <row r="1944" spans="28:36" x14ac:dyDescent="0.2">
      <c r="AB1944" s="190">
        <v>4613</v>
      </c>
      <c r="AC1944" s="190">
        <v>4613</v>
      </c>
      <c r="AD1944" s="190" t="s">
        <v>241</v>
      </c>
      <c r="AE1944" s="190" t="s">
        <v>199</v>
      </c>
      <c r="AF1944" s="190">
        <v>1</v>
      </c>
      <c r="AG1944" s="190">
        <v>100</v>
      </c>
      <c r="AI1944">
        <f t="shared" si="126"/>
        <v>4613</v>
      </c>
      <c r="AJ1944" t="str">
        <f t="shared" si="127"/>
        <v>Rest of Qld</v>
      </c>
    </row>
    <row r="1945" spans="28:36" x14ac:dyDescent="0.2">
      <c r="AB1945" s="190">
        <v>4614</v>
      </c>
      <c r="AC1945" s="190">
        <v>4614</v>
      </c>
      <c r="AD1945" s="190" t="s">
        <v>241</v>
      </c>
      <c r="AE1945" s="190" t="s">
        <v>199</v>
      </c>
      <c r="AF1945" s="190">
        <v>1</v>
      </c>
      <c r="AG1945" s="190">
        <v>100</v>
      </c>
      <c r="AI1945">
        <f t="shared" si="126"/>
        <v>4614</v>
      </c>
      <c r="AJ1945" t="str">
        <f t="shared" si="127"/>
        <v>Rest of Qld</v>
      </c>
    </row>
    <row r="1946" spans="28:36" x14ac:dyDescent="0.2">
      <c r="AB1946" s="190">
        <v>4615</v>
      </c>
      <c r="AC1946" s="190">
        <v>4615</v>
      </c>
      <c r="AD1946" s="190" t="s">
        <v>241</v>
      </c>
      <c r="AE1946" s="190" t="s">
        <v>199</v>
      </c>
      <c r="AF1946" s="190">
        <v>1</v>
      </c>
      <c r="AG1946" s="190">
        <v>100</v>
      </c>
      <c r="AI1946">
        <f t="shared" si="126"/>
        <v>4615</v>
      </c>
      <c r="AJ1946" t="str">
        <f t="shared" si="127"/>
        <v>Rest of Qld</v>
      </c>
    </row>
    <row r="1947" spans="28:36" x14ac:dyDescent="0.2">
      <c r="AB1947" s="190">
        <v>4620</v>
      </c>
      <c r="AC1947" s="190">
        <v>4620</v>
      </c>
      <c r="AD1947" s="190" t="s">
        <v>241</v>
      </c>
      <c r="AE1947" s="190" t="s">
        <v>199</v>
      </c>
      <c r="AF1947" s="190">
        <v>1</v>
      </c>
      <c r="AG1947" s="190">
        <v>100</v>
      </c>
      <c r="AI1947">
        <f t="shared" si="126"/>
        <v>4620</v>
      </c>
      <c r="AJ1947" t="str">
        <f t="shared" si="127"/>
        <v>Rest of Qld</v>
      </c>
    </row>
    <row r="1948" spans="28:36" x14ac:dyDescent="0.2">
      <c r="AB1948" s="190">
        <v>4621</v>
      </c>
      <c r="AC1948" s="190">
        <v>4621</v>
      </c>
      <c r="AD1948" s="190" t="s">
        <v>241</v>
      </c>
      <c r="AE1948" s="190" t="s">
        <v>199</v>
      </c>
      <c r="AF1948" s="190">
        <v>1</v>
      </c>
      <c r="AG1948" s="190">
        <v>100</v>
      </c>
      <c r="AI1948">
        <f t="shared" si="126"/>
        <v>4621</v>
      </c>
      <c r="AJ1948" t="str">
        <f t="shared" si="127"/>
        <v>Rest of Qld</v>
      </c>
    </row>
    <row r="1949" spans="28:36" x14ac:dyDescent="0.2">
      <c r="AB1949" s="190">
        <v>4625</v>
      </c>
      <c r="AC1949" s="190">
        <v>4625</v>
      </c>
      <c r="AD1949" s="190" t="s">
        <v>241</v>
      </c>
      <c r="AE1949" s="190" t="s">
        <v>199</v>
      </c>
      <c r="AF1949" s="190">
        <v>1</v>
      </c>
      <c r="AG1949" s="190">
        <v>100</v>
      </c>
      <c r="AI1949">
        <f t="shared" si="126"/>
        <v>4625</v>
      </c>
      <c r="AJ1949" t="str">
        <f t="shared" si="127"/>
        <v>Rest of Qld</v>
      </c>
    </row>
    <row r="1950" spans="28:36" x14ac:dyDescent="0.2">
      <c r="AB1950" s="190">
        <v>4626</v>
      </c>
      <c r="AC1950" s="190">
        <v>4626</v>
      </c>
      <c r="AD1950" s="190" t="s">
        <v>241</v>
      </c>
      <c r="AE1950" s="190" t="s">
        <v>199</v>
      </c>
      <c r="AF1950" s="190">
        <v>1</v>
      </c>
      <c r="AG1950" s="190">
        <v>100</v>
      </c>
      <c r="AI1950">
        <f t="shared" si="126"/>
        <v>4626</v>
      </c>
      <c r="AJ1950" t="str">
        <f t="shared" si="127"/>
        <v>Rest of Qld</v>
      </c>
    </row>
    <row r="1951" spans="28:36" x14ac:dyDescent="0.2">
      <c r="AB1951" s="190">
        <v>4627</v>
      </c>
      <c r="AC1951" s="190">
        <v>4627</v>
      </c>
      <c r="AD1951" s="190" t="s">
        <v>241</v>
      </c>
      <c r="AE1951" s="190" t="s">
        <v>199</v>
      </c>
      <c r="AF1951" s="190">
        <v>1</v>
      </c>
      <c r="AG1951" s="190">
        <v>100</v>
      </c>
      <c r="AI1951">
        <f t="shared" si="126"/>
        <v>4627</v>
      </c>
      <c r="AJ1951" t="str">
        <f t="shared" si="127"/>
        <v>Rest of Qld</v>
      </c>
    </row>
    <row r="1952" spans="28:36" x14ac:dyDescent="0.2">
      <c r="AB1952" s="190">
        <v>4630</v>
      </c>
      <c r="AC1952" s="190">
        <v>4630</v>
      </c>
      <c r="AD1952" s="190" t="s">
        <v>241</v>
      </c>
      <c r="AE1952" s="190" t="s">
        <v>199</v>
      </c>
      <c r="AF1952" s="190">
        <v>1</v>
      </c>
      <c r="AG1952" s="190">
        <v>100</v>
      </c>
      <c r="AI1952">
        <f t="shared" si="126"/>
        <v>4630</v>
      </c>
      <c r="AJ1952" t="str">
        <f t="shared" si="127"/>
        <v>Rest of Qld</v>
      </c>
    </row>
    <row r="1953" spans="28:36" x14ac:dyDescent="0.2">
      <c r="AB1953" s="190">
        <v>4650</v>
      </c>
      <c r="AC1953" s="190">
        <v>4650</v>
      </c>
      <c r="AD1953" s="190" t="s">
        <v>241</v>
      </c>
      <c r="AE1953" s="190" t="s">
        <v>199</v>
      </c>
      <c r="AF1953" s="190">
        <v>0.99946900000000005</v>
      </c>
      <c r="AG1953" s="190">
        <v>99.946899999999999</v>
      </c>
      <c r="AI1953">
        <f t="shared" si="126"/>
        <v>4650</v>
      </c>
      <c r="AJ1953" t="str">
        <f t="shared" si="127"/>
        <v>Rest of Qld</v>
      </c>
    </row>
    <row r="1954" spans="28:36" x14ac:dyDescent="0.2">
      <c r="AB1954" s="190">
        <v>4655</v>
      </c>
      <c r="AC1954" s="190">
        <v>4655</v>
      </c>
      <c r="AD1954" s="190" t="s">
        <v>241</v>
      </c>
      <c r="AE1954" s="190" t="s">
        <v>199</v>
      </c>
      <c r="AF1954" s="190">
        <v>0.99859399999999998</v>
      </c>
      <c r="AG1954" s="190">
        <v>99.859399999999994</v>
      </c>
      <c r="AI1954">
        <f t="shared" si="126"/>
        <v>4655</v>
      </c>
      <c r="AJ1954" t="str">
        <f t="shared" si="127"/>
        <v>Rest of Qld</v>
      </c>
    </row>
    <row r="1955" spans="28:36" x14ac:dyDescent="0.2">
      <c r="AB1955" s="190">
        <v>4659</v>
      </c>
      <c r="AC1955" s="190">
        <v>4659</v>
      </c>
      <c r="AD1955" s="190" t="s">
        <v>241</v>
      </c>
      <c r="AE1955" s="190" t="s">
        <v>199</v>
      </c>
      <c r="AF1955" s="190">
        <v>0.99271699999999996</v>
      </c>
      <c r="AG1955" s="190">
        <v>99.271699999999996</v>
      </c>
      <c r="AI1955">
        <f t="shared" si="126"/>
        <v>4659</v>
      </c>
      <c r="AJ1955" t="str">
        <f t="shared" si="127"/>
        <v>Rest of Qld</v>
      </c>
    </row>
    <row r="1956" spans="28:36" x14ac:dyDescent="0.2">
      <c r="AB1956" s="190">
        <v>4660</v>
      </c>
      <c r="AC1956" s="190">
        <v>4660</v>
      </c>
      <c r="AD1956" s="190" t="s">
        <v>241</v>
      </c>
      <c r="AE1956" s="190" t="s">
        <v>199</v>
      </c>
      <c r="AF1956" s="190">
        <v>0.99999499999999997</v>
      </c>
      <c r="AG1956" s="190">
        <v>99.999499999999998</v>
      </c>
      <c r="AI1956">
        <f t="shared" si="126"/>
        <v>4660</v>
      </c>
      <c r="AJ1956" t="str">
        <f t="shared" si="127"/>
        <v>Rest of Qld</v>
      </c>
    </row>
    <row r="1957" spans="28:36" x14ac:dyDescent="0.2">
      <c r="AB1957" s="190">
        <v>4662</v>
      </c>
      <c r="AC1957" s="190">
        <v>4662</v>
      </c>
      <c r="AD1957" s="190" t="s">
        <v>241</v>
      </c>
      <c r="AE1957" s="190" t="s">
        <v>199</v>
      </c>
      <c r="AF1957" s="190">
        <v>1</v>
      </c>
      <c r="AG1957" s="190">
        <v>100</v>
      </c>
      <c r="AI1957">
        <f t="shared" si="126"/>
        <v>4662</v>
      </c>
      <c r="AJ1957" t="str">
        <f t="shared" si="127"/>
        <v>Rest of Qld</v>
      </c>
    </row>
    <row r="1958" spans="28:36" x14ac:dyDescent="0.2">
      <c r="AB1958" s="190">
        <v>4670</v>
      </c>
      <c r="AC1958" s="190">
        <v>4670</v>
      </c>
      <c r="AD1958" s="190" t="s">
        <v>241</v>
      </c>
      <c r="AE1958" s="190" t="s">
        <v>199</v>
      </c>
      <c r="AF1958" s="190">
        <v>0.99923200000000001</v>
      </c>
      <c r="AG1958" s="190">
        <v>99.923199999999994</v>
      </c>
      <c r="AI1958">
        <f t="shared" si="126"/>
        <v>4670</v>
      </c>
      <c r="AJ1958" t="str">
        <f t="shared" si="127"/>
        <v>Rest of Qld</v>
      </c>
    </row>
    <row r="1959" spans="28:36" x14ac:dyDescent="0.2">
      <c r="AB1959" s="190">
        <v>4671</v>
      </c>
      <c r="AC1959" s="190">
        <v>4671</v>
      </c>
      <c r="AD1959" s="190" t="s">
        <v>241</v>
      </c>
      <c r="AE1959" s="190" t="s">
        <v>199</v>
      </c>
      <c r="AF1959" s="190">
        <v>1</v>
      </c>
      <c r="AG1959" s="190">
        <v>100</v>
      </c>
      <c r="AI1959">
        <f t="shared" si="126"/>
        <v>4671</v>
      </c>
      <c r="AJ1959" t="str">
        <f t="shared" si="127"/>
        <v>Rest of Qld</v>
      </c>
    </row>
    <row r="1960" spans="28:36" x14ac:dyDescent="0.2">
      <c r="AB1960" s="190">
        <v>4673</v>
      </c>
      <c r="AC1960" s="190">
        <v>4673</v>
      </c>
      <c r="AD1960" s="190" t="s">
        <v>241</v>
      </c>
      <c r="AE1960" s="190" t="s">
        <v>199</v>
      </c>
      <c r="AF1960" s="190">
        <v>1</v>
      </c>
      <c r="AG1960" s="190">
        <v>100</v>
      </c>
      <c r="AI1960">
        <f t="shared" si="126"/>
        <v>4673</v>
      </c>
      <c r="AJ1960" t="str">
        <f t="shared" si="127"/>
        <v>Rest of Qld</v>
      </c>
    </row>
    <row r="1961" spans="28:36" x14ac:dyDescent="0.2">
      <c r="AB1961" s="190">
        <v>4674</v>
      </c>
      <c r="AC1961" s="190">
        <v>4674</v>
      </c>
      <c r="AD1961" s="190" t="s">
        <v>241</v>
      </c>
      <c r="AE1961" s="190" t="s">
        <v>199</v>
      </c>
      <c r="AF1961" s="190">
        <v>0.99999800000000005</v>
      </c>
      <c r="AG1961" s="190">
        <v>99.999799999999993</v>
      </c>
      <c r="AI1961">
        <f t="shared" si="126"/>
        <v>4674</v>
      </c>
      <c r="AJ1961" t="str">
        <f t="shared" si="127"/>
        <v>Rest of Qld</v>
      </c>
    </row>
    <row r="1962" spans="28:36" x14ac:dyDescent="0.2">
      <c r="AB1962" s="190">
        <v>4676</v>
      </c>
      <c r="AC1962" s="190">
        <v>4676</v>
      </c>
      <c r="AD1962" s="190" t="s">
        <v>241</v>
      </c>
      <c r="AE1962" s="190" t="s">
        <v>199</v>
      </c>
      <c r="AF1962" s="190">
        <v>1</v>
      </c>
      <c r="AG1962" s="190">
        <v>100</v>
      </c>
      <c r="AI1962">
        <f t="shared" si="126"/>
        <v>4676</v>
      </c>
      <c r="AJ1962" t="str">
        <f t="shared" si="127"/>
        <v>Rest of Qld</v>
      </c>
    </row>
    <row r="1963" spans="28:36" x14ac:dyDescent="0.2">
      <c r="AB1963" s="190">
        <v>4677</v>
      </c>
      <c r="AC1963" s="190">
        <v>4677</v>
      </c>
      <c r="AD1963" s="190" t="s">
        <v>241</v>
      </c>
      <c r="AE1963" s="190" t="s">
        <v>199</v>
      </c>
      <c r="AF1963" s="190">
        <v>0.99901899999999999</v>
      </c>
      <c r="AG1963" s="190">
        <v>99.901899999999998</v>
      </c>
      <c r="AI1963">
        <f t="shared" si="126"/>
        <v>4677</v>
      </c>
      <c r="AJ1963" t="str">
        <f t="shared" si="127"/>
        <v>Rest of Qld</v>
      </c>
    </row>
    <row r="1964" spans="28:36" x14ac:dyDescent="0.2">
      <c r="AB1964" s="190">
        <v>4678</v>
      </c>
      <c r="AC1964" s="190">
        <v>4678</v>
      </c>
      <c r="AD1964" s="190" t="s">
        <v>241</v>
      </c>
      <c r="AE1964" s="190" t="s">
        <v>199</v>
      </c>
      <c r="AF1964" s="190">
        <v>0.99886799999999998</v>
      </c>
      <c r="AG1964" s="190">
        <v>99.886799999999994</v>
      </c>
      <c r="AI1964">
        <f t="shared" si="126"/>
        <v>4678</v>
      </c>
      <c r="AJ1964" t="str">
        <f t="shared" si="127"/>
        <v>Rest of Qld</v>
      </c>
    </row>
    <row r="1965" spans="28:36" x14ac:dyDescent="0.2">
      <c r="AB1965" s="190">
        <v>4680</v>
      </c>
      <c r="AC1965" s="190">
        <v>4680</v>
      </c>
      <c r="AD1965" s="190" t="s">
        <v>241</v>
      </c>
      <c r="AE1965" s="190" t="s">
        <v>199</v>
      </c>
      <c r="AF1965" s="190">
        <v>0.99931000000000003</v>
      </c>
      <c r="AG1965" s="190">
        <v>99.930999999999997</v>
      </c>
      <c r="AI1965">
        <f t="shared" si="126"/>
        <v>4680</v>
      </c>
      <c r="AJ1965" t="str">
        <f t="shared" si="127"/>
        <v>Rest of Qld</v>
      </c>
    </row>
    <row r="1966" spans="28:36" x14ac:dyDescent="0.2">
      <c r="AB1966" s="190">
        <v>4694</v>
      </c>
      <c r="AC1966" s="190">
        <v>4694</v>
      </c>
      <c r="AD1966" s="190" t="s">
        <v>241</v>
      </c>
      <c r="AE1966" s="190" t="s">
        <v>199</v>
      </c>
      <c r="AF1966" s="190">
        <v>1</v>
      </c>
      <c r="AG1966" s="190">
        <v>100</v>
      </c>
      <c r="AI1966">
        <f t="shared" si="126"/>
        <v>4694</v>
      </c>
      <c r="AJ1966" t="str">
        <f t="shared" si="127"/>
        <v>Rest of Qld</v>
      </c>
    </row>
    <row r="1967" spans="28:36" x14ac:dyDescent="0.2">
      <c r="AB1967" s="190">
        <v>4695</v>
      </c>
      <c r="AC1967" s="190">
        <v>4695</v>
      </c>
      <c r="AD1967" s="190" t="s">
        <v>241</v>
      </c>
      <c r="AE1967" s="190" t="s">
        <v>199</v>
      </c>
      <c r="AF1967" s="190">
        <v>1</v>
      </c>
      <c r="AG1967" s="190">
        <v>100</v>
      </c>
      <c r="AI1967">
        <f t="shared" si="126"/>
        <v>4695</v>
      </c>
      <c r="AJ1967" t="str">
        <f t="shared" si="127"/>
        <v>Rest of Qld</v>
      </c>
    </row>
    <row r="1968" spans="28:36" x14ac:dyDescent="0.2">
      <c r="AB1968" s="190">
        <v>4697</v>
      </c>
      <c r="AC1968" s="190">
        <v>4697</v>
      </c>
      <c r="AD1968" s="190" t="s">
        <v>241</v>
      </c>
      <c r="AE1968" s="190" t="s">
        <v>199</v>
      </c>
      <c r="AF1968" s="190">
        <v>1</v>
      </c>
      <c r="AG1968" s="190">
        <v>100</v>
      </c>
      <c r="AI1968">
        <f t="shared" si="126"/>
        <v>4697</v>
      </c>
      <c r="AJ1968" t="str">
        <f t="shared" si="127"/>
        <v>Rest of Qld</v>
      </c>
    </row>
    <row r="1969" spans="28:36" x14ac:dyDescent="0.2">
      <c r="AB1969" s="190">
        <v>4699</v>
      </c>
      <c r="AC1969" s="190">
        <v>4699</v>
      </c>
      <c r="AD1969" s="190" t="s">
        <v>241</v>
      </c>
      <c r="AE1969" s="190" t="s">
        <v>199</v>
      </c>
      <c r="AF1969" s="190">
        <v>1</v>
      </c>
      <c r="AG1969" s="190">
        <v>100</v>
      </c>
      <c r="AI1969">
        <f t="shared" si="126"/>
        <v>4699</v>
      </c>
      <c r="AJ1969" t="str">
        <f t="shared" si="127"/>
        <v>Rest of Qld</v>
      </c>
    </row>
    <row r="1970" spans="28:36" x14ac:dyDescent="0.2">
      <c r="AB1970" s="190">
        <v>4700</v>
      </c>
      <c r="AC1970" s="190">
        <v>4700</v>
      </c>
      <c r="AD1970" s="190" t="s">
        <v>241</v>
      </c>
      <c r="AE1970" s="190" t="s">
        <v>199</v>
      </c>
      <c r="AF1970" s="190">
        <v>1</v>
      </c>
      <c r="AG1970" s="190">
        <v>100</v>
      </c>
      <c r="AI1970">
        <f t="shared" si="126"/>
        <v>4700</v>
      </c>
      <c r="AJ1970" t="str">
        <f t="shared" si="127"/>
        <v>Rest of Qld</v>
      </c>
    </row>
    <row r="1971" spans="28:36" x14ac:dyDescent="0.2">
      <c r="AB1971" s="190">
        <v>4701</v>
      </c>
      <c r="AC1971" s="190">
        <v>4701</v>
      </c>
      <c r="AD1971" s="190" t="s">
        <v>241</v>
      </c>
      <c r="AE1971" s="190" t="s">
        <v>199</v>
      </c>
      <c r="AF1971" s="190">
        <v>1</v>
      </c>
      <c r="AG1971" s="190">
        <v>100</v>
      </c>
      <c r="AI1971">
        <f t="shared" si="126"/>
        <v>4701</v>
      </c>
      <c r="AJ1971" t="str">
        <f t="shared" si="127"/>
        <v>Rest of Qld</v>
      </c>
    </row>
    <row r="1972" spans="28:36" x14ac:dyDescent="0.2">
      <c r="AB1972" s="190">
        <v>4702</v>
      </c>
      <c r="AC1972" s="190">
        <v>4702</v>
      </c>
      <c r="AD1972" s="190" t="s">
        <v>241</v>
      </c>
      <c r="AE1972" s="190" t="s">
        <v>199</v>
      </c>
      <c r="AF1972" s="190">
        <v>0.99998399999999998</v>
      </c>
      <c r="AG1972" s="190">
        <v>99.998400000000004</v>
      </c>
      <c r="AI1972">
        <f t="shared" si="126"/>
        <v>4702</v>
      </c>
      <c r="AJ1972" t="str">
        <f t="shared" si="127"/>
        <v>Rest of Qld</v>
      </c>
    </row>
    <row r="1973" spans="28:36" x14ac:dyDescent="0.2">
      <c r="AB1973" s="190">
        <v>4703</v>
      </c>
      <c r="AC1973" s="190">
        <v>4703</v>
      </c>
      <c r="AD1973" s="190" t="s">
        <v>241</v>
      </c>
      <c r="AE1973" s="190" t="s">
        <v>199</v>
      </c>
      <c r="AF1973" s="190">
        <v>1</v>
      </c>
      <c r="AG1973" s="190">
        <v>100</v>
      </c>
      <c r="AI1973">
        <f t="shared" si="126"/>
        <v>4703</v>
      </c>
      <c r="AJ1973" t="str">
        <f t="shared" si="127"/>
        <v>Rest of Qld</v>
      </c>
    </row>
    <row r="1974" spans="28:36" x14ac:dyDescent="0.2">
      <c r="AB1974" s="190">
        <v>4704</v>
      </c>
      <c r="AC1974" s="190">
        <v>4704</v>
      </c>
      <c r="AD1974" s="190" t="s">
        <v>241</v>
      </c>
      <c r="AE1974" s="190" t="s">
        <v>199</v>
      </c>
      <c r="AF1974" s="190">
        <v>1</v>
      </c>
      <c r="AG1974" s="190">
        <v>100</v>
      </c>
      <c r="AI1974">
        <f t="shared" si="126"/>
        <v>4704</v>
      </c>
      <c r="AJ1974" t="str">
        <f t="shared" si="127"/>
        <v>Rest of Qld</v>
      </c>
    </row>
    <row r="1975" spans="28:36" x14ac:dyDescent="0.2">
      <c r="AB1975" s="190">
        <v>4705</v>
      </c>
      <c r="AC1975" s="190">
        <v>4705</v>
      </c>
      <c r="AD1975" s="190" t="s">
        <v>241</v>
      </c>
      <c r="AE1975" s="190" t="s">
        <v>199</v>
      </c>
      <c r="AF1975" s="190">
        <v>1</v>
      </c>
      <c r="AG1975" s="190">
        <v>100</v>
      </c>
      <c r="AI1975">
        <f t="shared" si="126"/>
        <v>4705</v>
      </c>
      <c r="AJ1975" t="str">
        <f t="shared" si="127"/>
        <v>Rest of Qld</v>
      </c>
    </row>
    <row r="1976" spans="28:36" x14ac:dyDescent="0.2">
      <c r="AB1976" s="190">
        <v>4706</v>
      </c>
      <c r="AC1976" s="190">
        <v>4706</v>
      </c>
      <c r="AD1976" s="190" t="s">
        <v>241</v>
      </c>
      <c r="AE1976" s="190" t="s">
        <v>199</v>
      </c>
      <c r="AF1976" s="190">
        <v>1</v>
      </c>
      <c r="AG1976" s="190">
        <v>100</v>
      </c>
      <c r="AI1976">
        <f t="shared" si="126"/>
        <v>4706</v>
      </c>
      <c r="AJ1976" t="str">
        <f t="shared" si="127"/>
        <v>Rest of Qld</v>
      </c>
    </row>
    <row r="1977" spans="28:36" x14ac:dyDescent="0.2">
      <c r="AB1977" s="190">
        <v>4707</v>
      </c>
      <c r="AC1977" s="190">
        <v>4707</v>
      </c>
      <c r="AD1977" s="190" t="s">
        <v>241</v>
      </c>
      <c r="AE1977" s="190" t="s">
        <v>199</v>
      </c>
      <c r="AF1977" s="190">
        <v>1</v>
      </c>
      <c r="AG1977" s="190">
        <v>100</v>
      </c>
      <c r="AI1977">
        <f t="shared" si="126"/>
        <v>4707</v>
      </c>
      <c r="AJ1977" t="str">
        <f t="shared" si="127"/>
        <v>Rest of Qld</v>
      </c>
    </row>
    <row r="1978" spans="28:36" x14ac:dyDescent="0.2">
      <c r="AB1978" s="190">
        <v>4709</v>
      </c>
      <c r="AC1978" s="190">
        <v>4709</v>
      </c>
      <c r="AD1978" s="190" t="s">
        <v>241</v>
      </c>
      <c r="AE1978" s="190" t="s">
        <v>199</v>
      </c>
      <c r="AF1978" s="190">
        <v>1</v>
      </c>
      <c r="AG1978" s="190">
        <v>100</v>
      </c>
      <c r="AI1978">
        <f t="shared" si="126"/>
        <v>4709</v>
      </c>
      <c r="AJ1978" t="str">
        <f t="shared" si="127"/>
        <v>Rest of Qld</v>
      </c>
    </row>
    <row r="1979" spans="28:36" x14ac:dyDescent="0.2">
      <c r="AB1979" s="190">
        <v>4710</v>
      </c>
      <c r="AC1979" s="190">
        <v>4710</v>
      </c>
      <c r="AD1979" s="190" t="s">
        <v>241</v>
      </c>
      <c r="AE1979" s="190" t="s">
        <v>199</v>
      </c>
      <c r="AF1979" s="190">
        <v>0.99817299999999998</v>
      </c>
      <c r="AG1979" s="190">
        <v>99.817300000000003</v>
      </c>
      <c r="AI1979">
        <f t="shared" si="126"/>
        <v>4710</v>
      </c>
      <c r="AJ1979" t="str">
        <f t="shared" si="127"/>
        <v>Rest of Qld</v>
      </c>
    </row>
    <row r="1980" spans="28:36" x14ac:dyDescent="0.2">
      <c r="AB1980" s="190">
        <v>4711</v>
      </c>
      <c r="AC1980" s="190">
        <v>4711</v>
      </c>
      <c r="AD1980" s="190" t="s">
        <v>241</v>
      </c>
      <c r="AE1980" s="190" t="s">
        <v>199</v>
      </c>
      <c r="AF1980" s="190">
        <v>1</v>
      </c>
      <c r="AG1980" s="190">
        <v>100</v>
      </c>
      <c r="AI1980">
        <f t="shared" si="126"/>
        <v>4711</v>
      </c>
      <c r="AJ1980" t="str">
        <f t="shared" si="127"/>
        <v>Rest of Qld</v>
      </c>
    </row>
    <row r="1981" spans="28:36" x14ac:dyDescent="0.2">
      <c r="AB1981" s="190">
        <v>4712</v>
      </c>
      <c r="AC1981" s="190">
        <v>4712</v>
      </c>
      <c r="AD1981" s="190" t="s">
        <v>241</v>
      </c>
      <c r="AE1981" s="190" t="s">
        <v>199</v>
      </c>
      <c r="AF1981" s="190">
        <v>1</v>
      </c>
      <c r="AG1981" s="190">
        <v>100</v>
      </c>
      <c r="AI1981">
        <f t="shared" si="126"/>
        <v>4712</v>
      </c>
      <c r="AJ1981" t="str">
        <f t="shared" si="127"/>
        <v>Rest of Qld</v>
      </c>
    </row>
    <row r="1982" spans="28:36" x14ac:dyDescent="0.2">
      <c r="AB1982" s="190">
        <v>4713</v>
      </c>
      <c r="AC1982" s="190">
        <v>4713</v>
      </c>
      <c r="AD1982" s="190" t="s">
        <v>241</v>
      </c>
      <c r="AE1982" s="190" t="s">
        <v>199</v>
      </c>
      <c r="AF1982" s="190">
        <v>1</v>
      </c>
      <c r="AG1982" s="190">
        <v>100</v>
      </c>
      <c r="AI1982">
        <f t="shared" si="126"/>
        <v>4713</v>
      </c>
      <c r="AJ1982" t="str">
        <f t="shared" si="127"/>
        <v>Rest of Qld</v>
      </c>
    </row>
    <row r="1983" spans="28:36" x14ac:dyDescent="0.2">
      <c r="AB1983" s="190">
        <v>4714</v>
      </c>
      <c r="AC1983" s="190">
        <v>4714</v>
      </c>
      <c r="AD1983" s="190" t="s">
        <v>241</v>
      </c>
      <c r="AE1983" s="190" t="s">
        <v>199</v>
      </c>
      <c r="AF1983" s="190">
        <v>1</v>
      </c>
      <c r="AG1983" s="190">
        <v>100</v>
      </c>
      <c r="AI1983">
        <f t="shared" ref="AI1983:AI2046" si="128">AB1983*1</f>
        <v>4714</v>
      </c>
      <c r="AJ1983" t="str">
        <f t="shared" ref="AJ1983:AJ2046" si="129">AE1983</f>
        <v>Rest of Qld</v>
      </c>
    </row>
    <row r="1984" spans="28:36" x14ac:dyDescent="0.2">
      <c r="AB1984" s="190">
        <v>4715</v>
      </c>
      <c r="AC1984" s="190">
        <v>4715</v>
      </c>
      <c r="AD1984" s="190" t="s">
        <v>241</v>
      </c>
      <c r="AE1984" s="190" t="s">
        <v>199</v>
      </c>
      <c r="AF1984" s="190">
        <v>1</v>
      </c>
      <c r="AG1984" s="190">
        <v>100</v>
      </c>
      <c r="AI1984">
        <f t="shared" si="128"/>
        <v>4715</v>
      </c>
      <c r="AJ1984" t="str">
        <f t="shared" si="129"/>
        <v>Rest of Qld</v>
      </c>
    </row>
    <row r="1985" spans="28:36" x14ac:dyDescent="0.2">
      <c r="AB1985" s="190">
        <v>4716</v>
      </c>
      <c r="AC1985" s="190">
        <v>4716</v>
      </c>
      <c r="AD1985" s="190" t="s">
        <v>241</v>
      </c>
      <c r="AE1985" s="190" t="s">
        <v>199</v>
      </c>
      <c r="AF1985" s="190">
        <v>1</v>
      </c>
      <c r="AG1985" s="190">
        <v>100</v>
      </c>
      <c r="AI1985">
        <f t="shared" si="128"/>
        <v>4716</v>
      </c>
      <c r="AJ1985" t="str">
        <f t="shared" si="129"/>
        <v>Rest of Qld</v>
      </c>
    </row>
    <row r="1986" spans="28:36" x14ac:dyDescent="0.2">
      <c r="AB1986" s="190">
        <v>4717</v>
      </c>
      <c r="AC1986" s="190">
        <v>4717</v>
      </c>
      <c r="AD1986" s="190" t="s">
        <v>241</v>
      </c>
      <c r="AE1986" s="190" t="s">
        <v>199</v>
      </c>
      <c r="AF1986" s="190">
        <v>1</v>
      </c>
      <c r="AG1986" s="190">
        <v>100</v>
      </c>
      <c r="AI1986">
        <f t="shared" si="128"/>
        <v>4717</v>
      </c>
      <c r="AJ1986" t="str">
        <f t="shared" si="129"/>
        <v>Rest of Qld</v>
      </c>
    </row>
    <row r="1987" spans="28:36" x14ac:dyDescent="0.2">
      <c r="AB1987" s="190">
        <v>4718</v>
      </c>
      <c r="AC1987" s="190">
        <v>4718</v>
      </c>
      <c r="AD1987" s="190" t="s">
        <v>241</v>
      </c>
      <c r="AE1987" s="190" t="s">
        <v>199</v>
      </c>
      <c r="AF1987" s="190">
        <v>1</v>
      </c>
      <c r="AG1987" s="190">
        <v>100</v>
      </c>
      <c r="AI1987">
        <f t="shared" si="128"/>
        <v>4718</v>
      </c>
      <c r="AJ1987" t="str">
        <f t="shared" si="129"/>
        <v>Rest of Qld</v>
      </c>
    </row>
    <row r="1988" spans="28:36" x14ac:dyDescent="0.2">
      <c r="AB1988" s="190">
        <v>4719</v>
      </c>
      <c r="AC1988" s="190">
        <v>4719</v>
      </c>
      <c r="AD1988" s="190" t="s">
        <v>241</v>
      </c>
      <c r="AE1988" s="190" t="s">
        <v>199</v>
      </c>
      <c r="AF1988" s="190">
        <v>1</v>
      </c>
      <c r="AG1988" s="190">
        <v>100</v>
      </c>
      <c r="AI1988">
        <f t="shared" si="128"/>
        <v>4719</v>
      </c>
      <c r="AJ1988" t="str">
        <f t="shared" si="129"/>
        <v>Rest of Qld</v>
      </c>
    </row>
    <row r="1989" spans="28:36" x14ac:dyDescent="0.2">
      <c r="AB1989" s="190">
        <v>4720</v>
      </c>
      <c r="AC1989" s="190">
        <v>4720</v>
      </c>
      <c r="AD1989" s="190" t="s">
        <v>241</v>
      </c>
      <c r="AE1989" s="190" t="s">
        <v>199</v>
      </c>
      <c r="AF1989" s="190">
        <v>1</v>
      </c>
      <c r="AG1989" s="190">
        <v>100</v>
      </c>
      <c r="AI1989">
        <f t="shared" si="128"/>
        <v>4720</v>
      </c>
      <c r="AJ1989" t="str">
        <f t="shared" si="129"/>
        <v>Rest of Qld</v>
      </c>
    </row>
    <row r="1990" spans="28:36" x14ac:dyDescent="0.2">
      <c r="AB1990" s="190">
        <v>4721</v>
      </c>
      <c r="AC1990" s="190">
        <v>4721</v>
      </c>
      <c r="AD1990" s="190" t="s">
        <v>241</v>
      </c>
      <c r="AE1990" s="190" t="s">
        <v>199</v>
      </c>
      <c r="AF1990" s="190">
        <v>1</v>
      </c>
      <c r="AG1990" s="190">
        <v>100</v>
      </c>
      <c r="AI1990">
        <f t="shared" si="128"/>
        <v>4721</v>
      </c>
      <c r="AJ1990" t="str">
        <f t="shared" si="129"/>
        <v>Rest of Qld</v>
      </c>
    </row>
    <row r="1991" spans="28:36" x14ac:dyDescent="0.2">
      <c r="AB1991" s="190">
        <v>4722</v>
      </c>
      <c r="AC1991" s="190">
        <v>4722</v>
      </c>
      <c r="AD1991" s="190" t="s">
        <v>241</v>
      </c>
      <c r="AE1991" s="190" t="s">
        <v>199</v>
      </c>
      <c r="AF1991" s="190">
        <v>1</v>
      </c>
      <c r="AG1991" s="190">
        <v>100</v>
      </c>
      <c r="AI1991">
        <f t="shared" si="128"/>
        <v>4722</v>
      </c>
      <c r="AJ1991" t="str">
        <f t="shared" si="129"/>
        <v>Rest of Qld</v>
      </c>
    </row>
    <row r="1992" spans="28:36" x14ac:dyDescent="0.2">
      <c r="AB1992" s="190">
        <v>4723</v>
      </c>
      <c r="AC1992" s="190">
        <v>4723</v>
      </c>
      <c r="AD1992" s="190" t="s">
        <v>241</v>
      </c>
      <c r="AE1992" s="190" t="s">
        <v>199</v>
      </c>
      <c r="AF1992" s="190">
        <v>1</v>
      </c>
      <c r="AG1992" s="190">
        <v>100</v>
      </c>
      <c r="AI1992">
        <f t="shared" si="128"/>
        <v>4723</v>
      </c>
      <c r="AJ1992" t="str">
        <f t="shared" si="129"/>
        <v>Rest of Qld</v>
      </c>
    </row>
    <row r="1993" spans="28:36" x14ac:dyDescent="0.2">
      <c r="AB1993" s="190">
        <v>4724</v>
      </c>
      <c r="AC1993" s="190">
        <v>4724</v>
      </c>
      <c r="AD1993" s="190" t="s">
        <v>241</v>
      </c>
      <c r="AE1993" s="190" t="s">
        <v>199</v>
      </c>
      <c r="AF1993" s="190">
        <v>1</v>
      </c>
      <c r="AG1993" s="190">
        <v>100</v>
      </c>
      <c r="AI1993">
        <f t="shared" si="128"/>
        <v>4724</v>
      </c>
      <c r="AJ1993" t="str">
        <f t="shared" si="129"/>
        <v>Rest of Qld</v>
      </c>
    </row>
    <row r="1994" spans="28:36" x14ac:dyDescent="0.2">
      <c r="AB1994" s="190">
        <v>4725</v>
      </c>
      <c r="AC1994" s="190">
        <v>4725</v>
      </c>
      <c r="AD1994" s="190" t="s">
        <v>241</v>
      </c>
      <c r="AE1994" s="190" t="s">
        <v>199</v>
      </c>
      <c r="AF1994" s="190">
        <v>1</v>
      </c>
      <c r="AG1994" s="190">
        <v>100</v>
      </c>
      <c r="AI1994">
        <f t="shared" si="128"/>
        <v>4725</v>
      </c>
      <c r="AJ1994" t="str">
        <f t="shared" si="129"/>
        <v>Rest of Qld</v>
      </c>
    </row>
    <row r="1995" spans="28:36" x14ac:dyDescent="0.2">
      <c r="AB1995" s="190">
        <v>4726</v>
      </c>
      <c r="AC1995" s="190">
        <v>4726</v>
      </c>
      <c r="AD1995" s="190" t="s">
        <v>241</v>
      </c>
      <c r="AE1995" s="190" t="s">
        <v>199</v>
      </c>
      <c r="AF1995" s="190">
        <v>1</v>
      </c>
      <c r="AG1995" s="190">
        <v>100</v>
      </c>
      <c r="AI1995">
        <f t="shared" si="128"/>
        <v>4726</v>
      </c>
      <c r="AJ1995" t="str">
        <f t="shared" si="129"/>
        <v>Rest of Qld</v>
      </c>
    </row>
    <row r="1996" spans="28:36" x14ac:dyDescent="0.2">
      <c r="AB1996" s="190">
        <v>4727</v>
      </c>
      <c r="AC1996" s="190">
        <v>4727</v>
      </c>
      <c r="AD1996" s="190" t="s">
        <v>241</v>
      </c>
      <c r="AE1996" s="190" t="s">
        <v>199</v>
      </c>
      <c r="AF1996" s="190">
        <v>1</v>
      </c>
      <c r="AG1996" s="190">
        <v>100</v>
      </c>
      <c r="AI1996">
        <f t="shared" si="128"/>
        <v>4727</v>
      </c>
      <c r="AJ1996" t="str">
        <f t="shared" si="129"/>
        <v>Rest of Qld</v>
      </c>
    </row>
    <row r="1997" spans="28:36" x14ac:dyDescent="0.2">
      <c r="AB1997" s="190">
        <v>4728</v>
      </c>
      <c r="AC1997" s="190">
        <v>4728</v>
      </c>
      <c r="AD1997" s="190" t="s">
        <v>241</v>
      </c>
      <c r="AE1997" s="190" t="s">
        <v>199</v>
      </c>
      <c r="AF1997" s="190">
        <v>1</v>
      </c>
      <c r="AG1997" s="190">
        <v>100</v>
      </c>
      <c r="AI1997">
        <f t="shared" si="128"/>
        <v>4728</v>
      </c>
      <c r="AJ1997" t="str">
        <f t="shared" si="129"/>
        <v>Rest of Qld</v>
      </c>
    </row>
    <row r="1998" spans="28:36" x14ac:dyDescent="0.2">
      <c r="AB1998" s="190">
        <v>4730</v>
      </c>
      <c r="AC1998" s="190">
        <v>4730</v>
      </c>
      <c r="AD1998" s="190" t="s">
        <v>241</v>
      </c>
      <c r="AE1998" s="190" t="s">
        <v>199</v>
      </c>
      <c r="AF1998" s="190">
        <v>1</v>
      </c>
      <c r="AG1998" s="190">
        <v>100</v>
      </c>
      <c r="AI1998">
        <f t="shared" si="128"/>
        <v>4730</v>
      </c>
      <c r="AJ1998" t="str">
        <f t="shared" si="129"/>
        <v>Rest of Qld</v>
      </c>
    </row>
    <row r="1999" spans="28:36" x14ac:dyDescent="0.2">
      <c r="AB1999" s="190">
        <v>4731</v>
      </c>
      <c r="AC1999" s="190">
        <v>4731</v>
      </c>
      <c r="AD1999" s="190" t="s">
        <v>241</v>
      </c>
      <c r="AE1999" s="190" t="s">
        <v>199</v>
      </c>
      <c r="AF1999" s="190">
        <v>1</v>
      </c>
      <c r="AG1999" s="190">
        <v>100</v>
      </c>
      <c r="AI1999">
        <f t="shared" si="128"/>
        <v>4731</v>
      </c>
      <c r="AJ1999" t="str">
        <f t="shared" si="129"/>
        <v>Rest of Qld</v>
      </c>
    </row>
    <row r="2000" spans="28:36" x14ac:dyDescent="0.2">
      <c r="AB2000" s="190">
        <v>4732</v>
      </c>
      <c r="AC2000" s="190">
        <v>4732</v>
      </c>
      <c r="AD2000" s="190" t="s">
        <v>241</v>
      </c>
      <c r="AE2000" s="190" t="s">
        <v>199</v>
      </c>
      <c r="AF2000" s="190">
        <v>1</v>
      </c>
      <c r="AG2000" s="190">
        <v>100</v>
      </c>
      <c r="AI2000">
        <f t="shared" si="128"/>
        <v>4732</v>
      </c>
      <c r="AJ2000" t="str">
        <f t="shared" si="129"/>
        <v>Rest of Qld</v>
      </c>
    </row>
    <row r="2001" spans="28:36" x14ac:dyDescent="0.2">
      <c r="AB2001" s="190">
        <v>4733</v>
      </c>
      <c r="AC2001" s="190">
        <v>4733</v>
      </c>
      <c r="AD2001" s="190" t="s">
        <v>241</v>
      </c>
      <c r="AE2001" s="190" t="s">
        <v>199</v>
      </c>
      <c r="AF2001" s="190">
        <v>1</v>
      </c>
      <c r="AG2001" s="190">
        <v>100</v>
      </c>
      <c r="AI2001">
        <f t="shared" si="128"/>
        <v>4733</v>
      </c>
      <c r="AJ2001" t="str">
        <f t="shared" si="129"/>
        <v>Rest of Qld</v>
      </c>
    </row>
    <row r="2002" spans="28:36" x14ac:dyDescent="0.2">
      <c r="AB2002" s="190">
        <v>4735</v>
      </c>
      <c r="AC2002" s="190">
        <v>4735</v>
      </c>
      <c r="AD2002" s="190" t="s">
        <v>241</v>
      </c>
      <c r="AE2002" s="190" t="s">
        <v>199</v>
      </c>
      <c r="AF2002" s="190">
        <v>1</v>
      </c>
      <c r="AG2002" s="190">
        <v>100</v>
      </c>
      <c r="AI2002">
        <f t="shared" si="128"/>
        <v>4735</v>
      </c>
      <c r="AJ2002" t="str">
        <f t="shared" si="129"/>
        <v>Rest of Qld</v>
      </c>
    </row>
    <row r="2003" spans="28:36" x14ac:dyDescent="0.2">
      <c r="AB2003" s="190">
        <v>4736</v>
      </c>
      <c r="AC2003" s="190">
        <v>4736</v>
      </c>
      <c r="AD2003" s="190" t="s">
        <v>241</v>
      </c>
      <c r="AE2003" s="190" t="s">
        <v>199</v>
      </c>
      <c r="AF2003" s="190">
        <v>1</v>
      </c>
      <c r="AG2003" s="190">
        <v>100</v>
      </c>
      <c r="AI2003">
        <f t="shared" si="128"/>
        <v>4736</v>
      </c>
      <c r="AJ2003" t="str">
        <f t="shared" si="129"/>
        <v>Rest of Qld</v>
      </c>
    </row>
    <row r="2004" spans="28:36" x14ac:dyDescent="0.2">
      <c r="AB2004" s="190">
        <v>4737</v>
      </c>
      <c r="AC2004" s="190">
        <v>4737</v>
      </c>
      <c r="AD2004" s="190" t="s">
        <v>241</v>
      </c>
      <c r="AE2004" s="190" t="s">
        <v>199</v>
      </c>
      <c r="AF2004" s="190">
        <v>0.99688100000000002</v>
      </c>
      <c r="AG2004" s="190">
        <v>99.688199999999995</v>
      </c>
      <c r="AI2004">
        <f t="shared" si="128"/>
        <v>4737</v>
      </c>
      <c r="AJ2004" t="str">
        <f t="shared" si="129"/>
        <v>Rest of Qld</v>
      </c>
    </row>
    <row r="2005" spans="28:36" x14ac:dyDescent="0.2">
      <c r="AB2005" s="190">
        <v>4738</v>
      </c>
      <c r="AC2005" s="190">
        <v>4738</v>
      </c>
      <c r="AD2005" s="190" t="s">
        <v>241</v>
      </c>
      <c r="AE2005" s="190" t="s">
        <v>199</v>
      </c>
      <c r="AF2005" s="190">
        <v>1</v>
      </c>
      <c r="AG2005" s="190">
        <v>100</v>
      </c>
      <c r="AI2005">
        <f t="shared" si="128"/>
        <v>4738</v>
      </c>
      <c r="AJ2005" t="str">
        <f t="shared" si="129"/>
        <v>Rest of Qld</v>
      </c>
    </row>
    <row r="2006" spans="28:36" x14ac:dyDescent="0.2">
      <c r="AB2006" s="190">
        <v>4739</v>
      </c>
      <c r="AC2006" s="190">
        <v>4739</v>
      </c>
      <c r="AD2006" s="190" t="s">
        <v>241</v>
      </c>
      <c r="AE2006" s="190" t="s">
        <v>199</v>
      </c>
      <c r="AF2006" s="190">
        <v>1</v>
      </c>
      <c r="AG2006" s="190">
        <v>100</v>
      </c>
      <c r="AI2006">
        <f t="shared" si="128"/>
        <v>4739</v>
      </c>
      <c r="AJ2006" t="str">
        <f t="shared" si="129"/>
        <v>Rest of Qld</v>
      </c>
    </row>
    <row r="2007" spans="28:36" x14ac:dyDescent="0.2">
      <c r="AB2007" s="190">
        <v>4740</v>
      </c>
      <c r="AC2007" s="190">
        <v>4740</v>
      </c>
      <c r="AD2007" s="190" t="s">
        <v>241</v>
      </c>
      <c r="AE2007" s="190" t="s">
        <v>199</v>
      </c>
      <c r="AF2007" s="190">
        <v>0.99940600000000002</v>
      </c>
      <c r="AG2007" s="190">
        <v>99.940600000000003</v>
      </c>
      <c r="AI2007">
        <f t="shared" si="128"/>
        <v>4740</v>
      </c>
      <c r="AJ2007" t="str">
        <f t="shared" si="129"/>
        <v>Rest of Qld</v>
      </c>
    </row>
    <row r="2008" spans="28:36" x14ac:dyDescent="0.2">
      <c r="AB2008" s="190">
        <v>4741</v>
      </c>
      <c r="AC2008" s="190">
        <v>4741</v>
      </c>
      <c r="AD2008" s="190" t="s">
        <v>241</v>
      </c>
      <c r="AE2008" s="190" t="s">
        <v>199</v>
      </c>
      <c r="AF2008" s="190">
        <v>0.98897800000000002</v>
      </c>
      <c r="AG2008" s="190">
        <v>98.897800000000004</v>
      </c>
      <c r="AI2008">
        <f t="shared" si="128"/>
        <v>4741</v>
      </c>
      <c r="AJ2008" t="str">
        <f t="shared" si="129"/>
        <v>Rest of Qld</v>
      </c>
    </row>
    <row r="2009" spans="28:36" x14ac:dyDescent="0.2">
      <c r="AB2009" s="190">
        <v>4742</v>
      </c>
      <c r="AC2009" s="190">
        <v>4742</v>
      </c>
      <c r="AD2009" s="190" t="s">
        <v>241</v>
      </c>
      <c r="AE2009" s="190" t="s">
        <v>199</v>
      </c>
      <c r="AF2009" s="190">
        <v>1</v>
      </c>
      <c r="AG2009" s="190">
        <v>100</v>
      </c>
      <c r="AI2009">
        <f t="shared" si="128"/>
        <v>4742</v>
      </c>
      <c r="AJ2009" t="str">
        <f t="shared" si="129"/>
        <v>Rest of Qld</v>
      </c>
    </row>
    <row r="2010" spans="28:36" x14ac:dyDescent="0.2">
      <c r="AB2010" s="190">
        <v>4743</v>
      </c>
      <c r="AC2010" s="190">
        <v>4743</v>
      </c>
      <c r="AD2010" s="190" t="s">
        <v>241</v>
      </c>
      <c r="AE2010" s="190" t="s">
        <v>199</v>
      </c>
      <c r="AF2010" s="190">
        <v>1</v>
      </c>
      <c r="AG2010" s="190">
        <v>100</v>
      </c>
      <c r="AI2010">
        <f t="shared" si="128"/>
        <v>4743</v>
      </c>
      <c r="AJ2010" t="str">
        <f t="shared" si="129"/>
        <v>Rest of Qld</v>
      </c>
    </row>
    <row r="2011" spans="28:36" x14ac:dyDescent="0.2">
      <c r="AB2011" s="190">
        <v>4744</v>
      </c>
      <c r="AC2011" s="190">
        <v>4744</v>
      </c>
      <c r="AD2011" s="190" t="s">
        <v>241</v>
      </c>
      <c r="AE2011" s="190" t="s">
        <v>199</v>
      </c>
      <c r="AF2011" s="190">
        <v>1</v>
      </c>
      <c r="AG2011" s="190">
        <v>100</v>
      </c>
      <c r="AI2011">
        <f t="shared" si="128"/>
        <v>4744</v>
      </c>
      <c r="AJ2011" t="str">
        <f t="shared" si="129"/>
        <v>Rest of Qld</v>
      </c>
    </row>
    <row r="2012" spans="28:36" x14ac:dyDescent="0.2">
      <c r="AB2012" s="190">
        <v>4745</v>
      </c>
      <c r="AC2012" s="190">
        <v>4745</v>
      </c>
      <c r="AD2012" s="190" t="s">
        <v>241</v>
      </c>
      <c r="AE2012" s="190" t="s">
        <v>199</v>
      </c>
      <c r="AF2012" s="190">
        <v>1</v>
      </c>
      <c r="AG2012" s="190">
        <v>100</v>
      </c>
      <c r="AI2012">
        <f t="shared" si="128"/>
        <v>4745</v>
      </c>
      <c r="AJ2012" t="str">
        <f t="shared" si="129"/>
        <v>Rest of Qld</v>
      </c>
    </row>
    <row r="2013" spans="28:36" x14ac:dyDescent="0.2">
      <c r="AB2013" s="190">
        <v>4746</v>
      </c>
      <c r="AC2013" s="190">
        <v>4746</v>
      </c>
      <c r="AD2013" s="190" t="s">
        <v>241</v>
      </c>
      <c r="AE2013" s="190" t="s">
        <v>199</v>
      </c>
      <c r="AF2013" s="190">
        <v>1</v>
      </c>
      <c r="AG2013" s="190">
        <v>100</v>
      </c>
      <c r="AI2013">
        <f t="shared" si="128"/>
        <v>4746</v>
      </c>
      <c r="AJ2013" t="str">
        <f t="shared" si="129"/>
        <v>Rest of Qld</v>
      </c>
    </row>
    <row r="2014" spans="28:36" x14ac:dyDescent="0.2">
      <c r="AB2014" s="190">
        <v>4750</v>
      </c>
      <c r="AC2014" s="190">
        <v>4750</v>
      </c>
      <c r="AD2014" s="190" t="s">
        <v>241</v>
      </c>
      <c r="AE2014" s="190" t="s">
        <v>199</v>
      </c>
      <c r="AF2014" s="190">
        <v>1</v>
      </c>
      <c r="AG2014" s="190">
        <v>100</v>
      </c>
      <c r="AI2014">
        <f t="shared" si="128"/>
        <v>4750</v>
      </c>
      <c r="AJ2014" t="str">
        <f t="shared" si="129"/>
        <v>Rest of Qld</v>
      </c>
    </row>
    <row r="2015" spans="28:36" x14ac:dyDescent="0.2">
      <c r="AB2015" s="190">
        <v>4751</v>
      </c>
      <c r="AC2015" s="190">
        <v>4751</v>
      </c>
      <c r="AD2015" s="190" t="s">
        <v>241</v>
      </c>
      <c r="AE2015" s="190" t="s">
        <v>199</v>
      </c>
      <c r="AF2015" s="190">
        <v>1</v>
      </c>
      <c r="AG2015" s="190">
        <v>100</v>
      </c>
      <c r="AI2015">
        <f t="shared" si="128"/>
        <v>4751</v>
      </c>
      <c r="AJ2015" t="str">
        <f t="shared" si="129"/>
        <v>Rest of Qld</v>
      </c>
    </row>
    <row r="2016" spans="28:36" x14ac:dyDescent="0.2">
      <c r="AB2016" s="190">
        <v>4753</v>
      </c>
      <c r="AC2016" s="190">
        <v>4753</v>
      </c>
      <c r="AD2016" s="190" t="s">
        <v>241</v>
      </c>
      <c r="AE2016" s="190" t="s">
        <v>199</v>
      </c>
      <c r="AF2016" s="190">
        <v>1</v>
      </c>
      <c r="AG2016" s="190">
        <v>100</v>
      </c>
      <c r="AI2016">
        <f t="shared" si="128"/>
        <v>4753</v>
      </c>
      <c r="AJ2016" t="str">
        <f t="shared" si="129"/>
        <v>Rest of Qld</v>
      </c>
    </row>
    <row r="2017" spans="28:36" x14ac:dyDescent="0.2">
      <c r="AB2017" s="190">
        <v>4754</v>
      </c>
      <c r="AC2017" s="190">
        <v>4754</v>
      </c>
      <c r="AD2017" s="190" t="s">
        <v>241</v>
      </c>
      <c r="AE2017" s="190" t="s">
        <v>199</v>
      </c>
      <c r="AF2017" s="190">
        <v>1</v>
      </c>
      <c r="AG2017" s="190">
        <v>100</v>
      </c>
      <c r="AI2017">
        <f t="shared" si="128"/>
        <v>4754</v>
      </c>
      <c r="AJ2017" t="str">
        <f t="shared" si="129"/>
        <v>Rest of Qld</v>
      </c>
    </row>
    <row r="2018" spans="28:36" x14ac:dyDescent="0.2">
      <c r="AB2018" s="190">
        <v>4756</v>
      </c>
      <c r="AC2018" s="190">
        <v>4756</v>
      </c>
      <c r="AD2018" s="190" t="s">
        <v>241</v>
      </c>
      <c r="AE2018" s="190" t="s">
        <v>199</v>
      </c>
      <c r="AF2018" s="190">
        <v>1</v>
      </c>
      <c r="AG2018" s="190">
        <v>100</v>
      </c>
      <c r="AI2018">
        <f t="shared" si="128"/>
        <v>4756</v>
      </c>
      <c r="AJ2018" t="str">
        <f t="shared" si="129"/>
        <v>Rest of Qld</v>
      </c>
    </row>
    <row r="2019" spans="28:36" x14ac:dyDescent="0.2">
      <c r="AB2019" s="190">
        <v>4757</v>
      </c>
      <c r="AC2019" s="190">
        <v>4757</v>
      </c>
      <c r="AD2019" s="190" t="s">
        <v>241</v>
      </c>
      <c r="AE2019" s="190" t="s">
        <v>199</v>
      </c>
      <c r="AF2019" s="190">
        <v>1</v>
      </c>
      <c r="AG2019" s="190">
        <v>100</v>
      </c>
      <c r="AI2019">
        <f t="shared" si="128"/>
        <v>4757</v>
      </c>
      <c r="AJ2019" t="str">
        <f t="shared" si="129"/>
        <v>Rest of Qld</v>
      </c>
    </row>
    <row r="2020" spans="28:36" x14ac:dyDescent="0.2">
      <c r="AB2020" s="190">
        <v>4798</v>
      </c>
      <c r="AC2020" s="190">
        <v>4798</v>
      </c>
      <c r="AD2020" s="190" t="s">
        <v>241</v>
      </c>
      <c r="AE2020" s="190" t="s">
        <v>199</v>
      </c>
      <c r="AF2020" s="190">
        <v>1</v>
      </c>
      <c r="AG2020" s="190">
        <v>100</v>
      </c>
      <c r="AI2020">
        <f t="shared" si="128"/>
        <v>4798</v>
      </c>
      <c r="AJ2020" t="str">
        <f t="shared" si="129"/>
        <v>Rest of Qld</v>
      </c>
    </row>
    <row r="2021" spans="28:36" x14ac:dyDescent="0.2">
      <c r="AB2021" s="190">
        <v>4799</v>
      </c>
      <c r="AC2021" s="190">
        <v>4799</v>
      </c>
      <c r="AD2021" s="190" t="s">
        <v>241</v>
      </c>
      <c r="AE2021" s="190" t="s">
        <v>199</v>
      </c>
      <c r="AF2021" s="190">
        <v>0.99999800000000005</v>
      </c>
      <c r="AG2021" s="190">
        <v>99.999799999999993</v>
      </c>
      <c r="AI2021">
        <f t="shared" si="128"/>
        <v>4799</v>
      </c>
      <c r="AJ2021" t="str">
        <f t="shared" si="129"/>
        <v>Rest of Qld</v>
      </c>
    </row>
    <row r="2022" spans="28:36" x14ac:dyDescent="0.2">
      <c r="AB2022" s="190">
        <v>4800</v>
      </c>
      <c r="AC2022" s="190">
        <v>4800</v>
      </c>
      <c r="AD2022" s="190" t="s">
        <v>241</v>
      </c>
      <c r="AE2022" s="190" t="s">
        <v>199</v>
      </c>
      <c r="AF2022" s="190">
        <v>0.99977899999999997</v>
      </c>
      <c r="AG2022" s="190">
        <v>99.977900000000005</v>
      </c>
      <c r="AI2022">
        <f t="shared" si="128"/>
        <v>4800</v>
      </c>
      <c r="AJ2022" t="str">
        <f t="shared" si="129"/>
        <v>Rest of Qld</v>
      </c>
    </row>
    <row r="2023" spans="28:36" x14ac:dyDescent="0.2">
      <c r="AB2023" s="190">
        <v>4801</v>
      </c>
      <c r="AC2023" s="190">
        <v>4801</v>
      </c>
      <c r="AD2023" s="190" t="s">
        <v>241</v>
      </c>
      <c r="AE2023" s="190" t="s">
        <v>199</v>
      </c>
      <c r="AF2023" s="190">
        <v>0.93333299999999997</v>
      </c>
      <c r="AG2023" s="190">
        <v>93.333299999999994</v>
      </c>
      <c r="AI2023">
        <f t="shared" si="128"/>
        <v>4801</v>
      </c>
      <c r="AJ2023" t="str">
        <f t="shared" si="129"/>
        <v>Rest of Qld</v>
      </c>
    </row>
    <row r="2024" spans="28:36" x14ac:dyDescent="0.2">
      <c r="AB2024" s="190">
        <v>4802</v>
      </c>
      <c r="AC2024" s="190">
        <v>4802</v>
      </c>
      <c r="AD2024" s="190" t="s">
        <v>241</v>
      </c>
      <c r="AE2024" s="190" t="s">
        <v>199</v>
      </c>
      <c r="AF2024" s="190">
        <v>0.99801899999999999</v>
      </c>
      <c r="AG2024" s="190">
        <v>99.801900000000003</v>
      </c>
      <c r="AI2024">
        <f t="shared" si="128"/>
        <v>4802</v>
      </c>
      <c r="AJ2024" t="str">
        <f t="shared" si="129"/>
        <v>Rest of Qld</v>
      </c>
    </row>
    <row r="2025" spans="28:36" x14ac:dyDescent="0.2">
      <c r="AB2025" s="190">
        <v>4803</v>
      </c>
      <c r="AC2025" s="190">
        <v>4803</v>
      </c>
      <c r="AD2025" s="190" t="s">
        <v>241</v>
      </c>
      <c r="AE2025" s="190" t="s">
        <v>199</v>
      </c>
      <c r="AF2025" s="190">
        <v>0.97297299999999998</v>
      </c>
      <c r="AG2025" s="190">
        <v>97.297300000000007</v>
      </c>
      <c r="AI2025">
        <f t="shared" si="128"/>
        <v>4803</v>
      </c>
      <c r="AJ2025" t="str">
        <f t="shared" si="129"/>
        <v>Rest of Qld</v>
      </c>
    </row>
    <row r="2026" spans="28:36" x14ac:dyDescent="0.2">
      <c r="AB2026" s="190">
        <v>4804</v>
      </c>
      <c r="AC2026" s="190">
        <v>4804</v>
      </c>
      <c r="AD2026" s="190" t="s">
        <v>241</v>
      </c>
      <c r="AE2026" s="190" t="s">
        <v>199</v>
      </c>
      <c r="AF2026" s="190">
        <v>1</v>
      </c>
      <c r="AG2026" s="190">
        <v>100</v>
      </c>
      <c r="AI2026">
        <f t="shared" si="128"/>
        <v>4804</v>
      </c>
      <c r="AJ2026" t="str">
        <f t="shared" si="129"/>
        <v>Rest of Qld</v>
      </c>
    </row>
    <row r="2027" spans="28:36" x14ac:dyDescent="0.2">
      <c r="AB2027" s="190">
        <v>4805</v>
      </c>
      <c r="AC2027" s="190">
        <v>4805</v>
      </c>
      <c r="AD2027" s="190" t="s">
        <v>241</v>
      </c>
      <c r="AE2027" s="190" t="s">
        <v>199</v>
      </c>
      <c r="AF2027" s="190">
        <v>0.99617999999999995</v>
      </c>
      <c r="AG2027" s="190">
        <v>99.617900000000006</v>
      </c>
      <c r="AI2027">
        <f t="shared" si="128"/>
        <v>4805</v>
      </c>
      <c r="AJ2027" t="str">
        <f t="shared" si="129"/>
        <v>Rest of Qld</v>
      </c>
    </row>
    <row r="2028" spans="28:36" x14ac:dyDescent="0.2">
      <c r="AB2028" s="190">
        <v>4806</v>
      </c>
      <c r="AC2028" s="190">
        <v>4806</v>
      </c>
      <c r="AD2028" s="190" t="s">
        <v>241</v>
      </c>
      <c r="AE2028" s="190" t="s">
        <v>199</v>
      </c>
      <c r="AF2028" s="190">
        <v>1</v>
      </c>
      <c r="AG2028" s="190">
        <v>100</v>
      </c>
      <c r="AI2028">
        <f t="shared" si="128"/>
        <v>4806</v>
      </c>
      <c r="AJ2028" t="str">
        <f t="shared" si="129"/>
        <v>Rest of Qld</v>
      </c>
    </row>
    <row r="2029" spans="28:36" x14ac:dyDescent="0.2">
      <c r="AB2029" s="190">
        <v>4807</v>
      </c>
      <c r="AC2029" s="190">
        <v>4807</v>
      </c>
      <c r="AD2029" s="190" t="s">
        <v>241</v>
      </c>
      <c r="AE2029" s="190" t="s">
        <v>199</v>
      </c>
      <c r="AF2029" s="190">
        <v>1</v>
      </c>
      <c r="AG2029" s="190">
        <v>100</v>
      </c>
      <c r="AI2029">
        <f t="shared" si="128"/>
        <v>4807</v>
      </c>
      <c r="AJ2029" t="str">
        <f t="shared" si="129"/>
        <v>Rest of Qld</v>
      </c>
    </row>
    <row r="2030" spans="28:36" x14ac:dyDescent="0.2">
      <c r="AB2030" s="190">
        <v>4808</v>
      </c>
      <c r="AC2030" s="190">
        <v>4808</v>
      </c>
      <c r="AD2030" s="190" t="s">
        <v>241</v>
      </c>
      <c r="AE2030" s="190" t="s">
        <v>199</v>
      </c>
      <c r="AF2030" s="190">
        <v>1</v>
      </c>
      <c r="AG2030" s="190">
        <v>100</v>
      </c>
      <c r="AI2030">
        <f t="shared" si="128"/>
        <v>4808</v>
      </c>
      <c r="AJ2030" t="str">
        <f t="shared" si="129"/>
        <v>Rest of Qld</v>
      </c>
    </row>
    <row r="2031" spans="28:36" x14ac:dyDescent="0.2">
      <c r="AB2031" s="190">
        <v>4809</v>
      </c>
      <c r="AC2031" s="190">
        <v>4809</v>
      </c>
      <c r="AD2031" s="190" t="s">
        <v>241</v>
      </c>
      <c r="AE2031" s="190" t="s">
        <v>199</v>
      </c>
      <c r="AF2031" s="190">
        <v>0.99985299999999999</v>
      </c>
      <c r="AG2031" s="190">
        <v>99.985299999999995</v>
      </c>
      <c r="AI2031">
        <f t="shared" si="128"/>
        <v>4809</v>
      </c>
      <c r="AJ2031" t="str">
        <f t="shared" si="129"/>
        <v>Rest of Qld</v>
      </c>
    </row>
    <row r="2032" spans="28:36" x14ac:dyDescent="0.2">
      <c r="AB2032" s="190">
        <v>4810</v>
      </c>
      <c r="AC2032" s="190">
        <v>4810</v>
      </c>
      <c r="AD2032" s="190" t="s">
        <v>241</v>
      </c>
      <c r="AE2032" s="190" t="s">
        <v>199</v>
      </c>
      <c r="AF2032" s="190">
        <v>1</v>
      </c>
      <c r="AG2032" s="190">
        <v>100</v>
      </c>
      <c r="AI2032">
        <f t="shared" si="128"/>
        <v>4810</v>
      </c>
      <c r="AJ2032" t="str">
        <f t="shared" si="129"/>
        <v>Rest of Qld</v>
      </c>
    </row>
    <row r="2033" spans="28:36" x14ac:dyDescent="0.2">
      <c r="AB2033" s="190">
        <v>4811</v>
      </c>
      <c r="AC2033" s="190">
        <v>4811</v>
      </c>
      <c r="AD2033" s="190" t="s">
        <v>241</v>
      </c>
      <c r="AE2033" s="190" t="s">
        <v>199</v>
      </c>
      <c r="AF2033" s="190">
        <v>1</v>
      </c>
      <c r="AG2033" s="190">
        <v>100</v>
      </c>
      <c r="AI2033">
        <f t="shared" si="128"/>
        <v>4811</v>
      </c>
      <c r="AJ2033" t="str">
        <f t="shared" si="129"/>
        <v>Rest of Qld</v>
      </c>
    </row>
    <row r="2034" spans="28:36" x14ac:dyDescent="0.2">
      <c r="AB2034" s="190">
        <v>4812</v>
      </c>
      <c r="AC2034" s="190">
        <v>4812</v>
      </c>
      <c r="AD2034" s="190" t="s">
        <v>241</v>
      </c>
      <c r="AE2034" s="190" t="s">
        <v>199</v>
      </c>
      <c r="AF2034" s="190">
        <v>1</v>
      </c>
      <c r="AG2034" s="190">
        <v>100</v>
      </c>
      <c r="AI2034">
        <f t="shared" si="128"/>
        <v>4812</v>
      </c>
      <c r="AJ2034" t="str">
        <f t="shared" si="129"/>
        <v>Rest of Qld</v>
      </c>
    </row>
    <row r="2035" spans="28:36" x14ac:dyDescent="0.2">
      <c r="AB2035" s="190">
        <v>4813</v>
      </c>
      <c r="AC2035" s="190">
        <v>4813</v>
      </c>
      <c r="AD2035" s="190" t="s">
        <v>241</v>
      </c>
      <c r="AE2035" s="190" t="s">
        <v>199</v>
      </c>
      <c r="AF2035" s="190">
        <v>1</v>
      </c>
      <c r="AG2035" s="190">
        <v>100</v>
      </c>
      <c r="AI2035">
        <f t="shared" si="128"/>
        <v>4813</v>
      </c>
      <c r="AJ2035" t="str">
        <f t="shared" si="129"/>
        <v>Rest of Qld</v>
      </c>
    </row>
    <row r="2036" spans="28:36" x14ac:dyDescent="0.2">
      <c r="AB2036" s="190">
        <v>4814</v>
      </c>
      <c r="AC2036" s="190">
        <v>4814</v>
      </c>
      <c r="AD2036" s="190" t="s">
        <v>241</v>
      </c>
      <c r="AE2036" s="190" t="s">
        <v>199</v>
      </c>
      <c r="AF2036" s="190">
        <v>1</v>
      </c>
      <c r="AG2036" s="190">
        <v>100</v>
      </c>
      <c r="AI2036">
        <f t="shared" si="128"/>
        <v>4814</v>
      </c>
      <c r="AJ2036" t="str">
        <f t="shared" si="129"/>
        <v>Rest of Qld</v>
      </c>
    </row>
    <row r="2037" spans="28:36" x14ac:dyDescent="0.2">
      <c r="AB2037" s="190">
        <v>4815</v>
      </c>
      <c r="AC2037" s="190">
        <v>4815</v>
      </c>
      <c r="AD2037" s="190" t="s">
        <v>241</v>
      </c>
      <c r="AE2037" s="190" t="s">
        <v>199</v>
      </c>
      <c r="AF2037" s="190">
        <v>1</v>
      </c>
      <c r="AG2037" s="190">
        <v>100</v>
      </c>
      <c r="AI2037">
        <f t="shared" si="128"/>
        <v>4815</v>
      </c>
      <c r="AJ2037" t="str">
        <f t="shared" si="129"/>
        <v>Rest of Qld</v>
      </c>
    </row>
    <row r="2038" spans="28:36" x14ac:dyDescent="0.2">
      <c r="AB2038" s="190">
        <v>4816</v>
      </c>
      <c r="AC2038" s="190">
        <v>4816</v>
      </c>
      <c r="AD2038" s="190" t="s">
        <v>241</v>
      </c>
      <c r="AE2038" s="190" t="s">
        <v>199</v>
      </c>
      <c r="AF2038" s="190">
        <v>0.99313200000000001</v>
      </c>
      <c r="AG2038" s="190">
        <v>99.313199999999995</v>
      </c>
      <c r="AI2038">
        <f t="shared" si="128"/>
        <v>4816</v>
      </c>
      <c r="AJ2038" t="str">
        <f t="shared" si="129"/>
        <v>Rest of Qld</v>
      </c>
    </row>
    <row r="2039" spans="28:36" x14ac:dyDescent="0.2">
      <c r="AB2039" s="190">
        <v>4817</v>
      </c>
      <c r="AC2039" s="190">
        <v>4817</v>
      </c>
      <c r="AD2039" s="190" t="s">
        <v>241</v>
      </c>
      <c r="AE2039" s="190" t="s">
        <v>199</v>
      </c>
      <c r="AF2039" s="190">
        <v>1</v>
      </c>
      <c r="AG2039" s="190">
        <v>100</v>
      </c>
      <c r="AI2039">
        <f t="shared" si="128"/>
        <v>4817</v>
      </c>
      <c r="AJ2039" t="str">
        <f t="shared" si="129"/>
        <v>Rest of Qld</v>
      </c>
    </row>
    <row r="2040" spans="28:36" x14ac:dyDescent="0.2">
      <c r="AB2040" s="190">
        <v>4818</v>
      </c>
      <c r="AC2040" s="190">
        <v>4818</v>
      </c>
      <c r="AD2040" s="190" t="s">
        <v>241</v>
      </c>
      <c r="AE2040" s="190" t="s">
        <v>199</v>
      </c>
      <c r="AF2040" s="190">
        <v>1</v>
      </c>
      <c r="AG2040" s="190">
        <v>100</v>
      </c>
      <c r="AI2040">
        <f t="shared" si="128"/>
        <v>4818</v>
      </c>
      <c r="AJ2040" t="str">
        <f t="shared" si="129"/>
        <v>Rest of Qld</v>
      </c>
    </row>
    <row r="2041" spans="28:36" x14ac:dyDescent="0.2">
      <c r="AB2041" s="190">
        <v>4819</v>
      </c>
      <c r="AC2041" s="190">
        <v>4819</v>
      </c>
      <c r="AD2041" s="190" t="s">
        <v>241</v>
      </c>
      <c r="AE2041" s="190" t="s">
        <v>199</v>
      </c>
      <c r="AF2041" s="190">
        <v>0.99248999999999998</v>
      </c>
      <c r="AG2041" s="190">
        <v>99.248999999999995</v>
      </c>
      <c r="AI2041">
        <f t="shared" si="128"/>
        <v>4819</v>
      </c>
      <c r="AJ2041" t="str">
        <f t="shared" si="129"/>
        <v>Rest of Qld</v>
      </c>
    </row>
    <row r="2042" spans="28:36" x14ac:dyDescent="0.2">
      <c r="AB2042" s="190">
        <v>4820</v>
      </c>
      <c r="AC2042" s="190">
        <v>4820</v>
      </c>
      <c r="AD2042" s="190" t="s">
        <v>241</v>
      </c>
      <c r="AE2042" s="190" t="s">
        <v>199</v>
      </c>
      <c r="AF2042" s="190">
        <v>1</v>
      </c>
      <c r="AG2042" s="190">
        <v>100</v>
      </c>
      <c r="AI2042">
        <f t="shared" si="128"/>
        <v>4820</v>
      </c>
      <c r="AJ2042" t="str">
        <f t="shared" si="129"/>
        <v>Rest of Qld</v>
      </c>
    </row>
    <row r="2043" spans="28:36" x14ac:dyDescent="0.2">
      <c r="AB2043" s="190">
        <v>4821</v>
      </c>
      <c r="AC2043" s="190">
        <v>4821</v>
      </c>
      <c r="AD2043" s="190" t="s">
        <v>241</v>
      </c>
      <c r="AE2043" s="190" t="s">
        <v>199</v>
      </c>
      <c r="AF2043" s="190">
        <v>1</v>
      </c>
      <c r="AG2043" s="190">
        <v>100</v>
      </c>
      <c r="AI2043">
        <f t="shared" si="128"/>
        <v>4821</v>
      </c>
      <c r="AJ2043" t="str">
        <f t="shared" si="129"/>
        <v>Rest of Qld</v>
      </c>
    </row>
    <row r="2044" spans="28:36" x14ac:dyDescent="0.2">
      <c r="AB2044" s="190">
        <v>4822</v>
      </c>
      <c r="AC2044" s="190">
        <v>4822</v>
      </c>
      <c r="AD2044" s="190" t="s">
        <v>241</v>
      </c>
      <c r="AE2044" s="190" t="s">
        <v>199</v>
      </c>
      <c r="AF2044" s="190">
        <v>1</v>
      </c>
      <c r="AG2044" s="190">
        <v>100</v>
      </c>
      <c r="AI2044">
        <f t="shared" si="128"/>
        <v>4822</v>
      </c>
      <c r="AJ2044" t="str">
        <f t="shared" si="129"/>
        <v>Rest of Qld</v>
      </c>
    </row>
    <row r="2045" spans="28:36" x14ac:dyDescent="0.2">
      <c r="AB2045" s="190">
        <v>4823</v>
      </c>
      <c r="AC2045" s="190">
        <v>4823</v>
      </c>
      <c r="AD2045" s="190" t="s">
        <v>241</v>
      </c>
      <c r="AE2045" s="190" t="s">
        <v>199</v>
      </c>
      <c r="AF2045" s="190">
        <v>1</v>
      </c>
      <c r="AG2045" s="190">
        <v>100</v>
      </c>
      <c r="AI2045">
        <f t="shared" si="128"/>
        <v>4823</v>
      </c>
      <c r="AJ2045" t="str">
        <f t="shared" si="129"/>
        <v>Rest of Qld</v>
      </c>
    </row>
    <row r="2046" spans="28:36" x14ac:dyDescent="0.2">
      <c r="AB2046" s="190">
        <v>4824</v>
      </c>
      <c r="AC2046" s="190">
        <v>4824</v>
      </c>
      <c r="AD2046" s="190" t="s">
        <v>241</v>
      </c>
      <c r="AE2046" s="190" t="s">
        <v>199</v>
      </c>
      <c r="AF2046" s="190">
        <v>1</v>
      </c>
      <c r="AG2046" s="190">
        <v>100</v>
      </c>
      <c r="AI2046">
        <f t="shared" si="128"/>
        <v>4824</v>
      </c>
      <c r="AJ2046" t="str">
        <f t="shared" si="129"/>
        <v>Rest of Qld</v>
      </c>
    </row>
    <row r="2047" spans="28:36" x14ac:dyDescent="0.2">
      <c r="AB2047" s="190">
        <v>4825</v>
      </c>
      <c r="AC2047" s="190">
        <v>4825</v>
      </c>
      <c r="AD2047" s="190" t="s">
        <v>241</v>
      </c>
      <c r="AE2047" s="190" t="s">
        <v>199</v>
      </c>
      <c r="AF2047" s="190">
        <v>0.978688</v>
      </c>
      <c r="AG2047" s="190">
        <v>97.868799999999993</v>
      </c>
      <c r="AI2047">
        <f t="shared" ref="AI2047:AI2110" si="130">AB2047*1</f>
        <v>4825</v>
      </c>
      <c r="AJ2047" t="str">
        <f t="shared" ref="AJ2047:AJ2110" si="131">AE2047</f>
        <v>Rest of Qld</v>
      </c>
    </row>
    <row r="2048" spans="28:36" x14ac:dyDescent="0.2">
      <c r="AB2048" s="190">
        <v>4825</v>
      </c>
      <c r="AC2048" s="190">
        <v>4825</v>
      </c>
      <c r="AD2048" s="190" t="s">
        <v>196</v>
      </c>
      <c r="AE2048" s="190" t="s">
        <v>187</v>
      </c>
      <c r="AF2048" s="190">
        <v>2.1311500000000001E-2</v>
      </c>
      <c r="AG2048" s="190">
        <v>2.1311499999999999</v>
      </c>
      <c r="AI2048">
        <f t="shared" si="130"/>
        <v>4825</v>
      </c>
      <c r="AJ2048" t="str">
        <f t="shared" si="131"/>
        <v>Rest of NT</v>
      </c>
    </row>
    <row r="2049" spans="28:36" x14ac:dyDescent="0.2">
      <c r="AB2049" s="190">
        <v>4828</v>
      </c>
      <c r="AC2049" s="190">
        <v>4828</v>
      </c>
      <c r="AD2049" s="190" t="s">
        <v>241</v>
      </c>
      <c r="AE2049" s="190" t="s">
        <v>199</v>
      </c>
      <c r="AF2049" s="190">
        <v>1</v>
      </c>
      <c r="AG2049" s="190">
        <v>100</v>
      </c>
      <c r="AI2049">
        <f t="shared" si="130"/>
        <v>4828</v>
      </c>
      <c r="AJ2049" t="str">
        <f t="shared" si="131"/>
        <v>Rest of Qld</v>
      </c>
    </row>
    <row r="2050" spans="28:36" x14ac:dyDescent="0.2">
      <c r="AB2050" s="190">
        <v>4829</v>
      </c>
      <c r="AC2050" s="190">
        <v>4829</v>
      </c>
      <c r="AD2050" s="190" t="s">
        <v>241</v>
      </c>
      <c r="AE2050" s="190" t="s">
        <v>199</v>
      </c>
      <c r="AF2050" s="190">
        <v>1</v>
      </c>
      <c r="AG2050" s="190">
        <v>100</v>
      </c>
      <c r="AI2050">
        <f t="shared" si="130"/>
        <v>4829</v>
      </c>
      <c r="AJ2050" t="str">
        <f t="shared" si="131"/>
        <v>Rest of Qld</v>
      </c>
    </row>
    <row r="2051" spans="28:36" x14ac:dyDescent="0.2">
      <c r="AB2051" s="190">
        <v>4830</v>
      </c>
      <c r="AC2051" s="190">
        <v>4830</v>
      </c>
      <c r="AD2051" s="190" t="s">
        <v>241</v>
      </c>
      <c r="AE2051" s="190" t="s">
        <v>199</v>
      </c>
      <c r="AF2051" s="190">
        <v>1</v>
      </c>
      <c r="AG2051" s="190">
        <v>100</v>
      </c>
      <c r="AI2051">
        <f t="shared" si="130"/>
        <v>4830</v>
      </c>
      <c r="AJ2051" t="str">
        <f t="shared" si="131"/>
        <v>Rest of Qld</v>
      </c>
    </row>
    <row r="2052" spans="28:36" x14ac:dyDescent="0.2">
      <c r="AB2052" s="190">
        <v>4849</v>
      </c>
      <c r="AC2052" s="190">
        <v>4849</v>
      </c>
      <c r="AD2052" s="190" t="s">
        <v>241</v>
      </c>
      <c r="AE2052" s="190" t="s">
        <v>199</v>
      </c>
      <c r="AF2052" s="190">
        <v>0.99996600000000002</v>
      </c>
      <c r="AG2052" s="190">
        <v>99.996600000000001</v>
      </c>
      <c r="AI2052">
        <f t="shared" si="130"/>
        <v>4849</v>
      </c>
      <c r="AJ2052" t="str">
        <f t="shared" si="131"/>
        <v>Rest of Qld</v>
      </c>
    </row>
    <row r="2053" spans="28:36" x14ac:dyDescent="0.2">
      <c r="AB2053" s="190">
        <v>4850</v>
      </c>
      <c r="AC2053" s="190">
        <v>4850</v>
      </c>
      <c r="AD2053" s="190" t="s">
        <v>241</v>
      </c>
      <c r="AE2053" s="190" t="s">
        <v>199</v>
      </c>
      <c r="AF2053" s="190">
        <v>0.99983200000000005</v>
      </c>
      <c r="AG2053" s="190">
        <v>99.983199999999997</v>
      </c>
      <c r="AI2053">
        <f t="shared" si="130"/>
        <v>4850</v>
      </c>
      <c r="AJ2053" t="str">
        <f t="shared" si="131"/>
        <v>Rest of Qld</v>
      </c>
    </row>
    <row r="2054" spans="28:36" x14ac:dyDescent="0.2">
      <c r="AB2054" s="190">
        <v>4852</v>
      </c>
      <c r="AC2054" s="190">
        <v>4852</v>
      </c>
      <c r="AD2054" s="190" t="s">
        <v>241</v>
      </c>
      <c r="AE2054" s="190" t="s">
        <v>199</v>
      </c>
      <c r="AF2054" s="190">
        <v>0.99212599999999995</v>
      </c>
      <c r="AG2054" s="190">
        <v>99.212599999999995</v>
      </c>
      <c r="AI2054">
        <f t="shared" si="130"/>
        <v>4852</v>
      </c>
      <c r="AJ2054" t="str">
        <f t="shared" si="131"/>
        <v>Rest of Qld</v>
      </c>
    </row>
    <row r="2055" spans="28:36" x14ac:dyDescent="0.2">
      <c r="AB2055" s="190">
        <v>4854</v>
      </c>
      <c r="AC2055" s="190">
        <v>4854</v>
      </c>
      <c r="AD2055" s="190" t="s">
        <v>241</v>
      </c>
      <c r="AE2055" s="190" t="s">
        <v>199</v>
      </c>
      <c r="AF2055" s="190">
        <v>0.999857</v>
      </c>
      <c r="AG2055" s="190">
        <v>99.985699999999994</v>
      </c>
      <c r="AI2055">
        <f t="shared" si="130"/>
        <v>4854</v>
      </c>
      <c r="AJ2055" t="str">
        <f t="shared" si="131"/>
        <v>Rest of Qld</v>
      </c>
    </row>
    <row r="2056" spans="28:36" x14ac:dyDescent="0.2">
      <c r="AB2056" s="190">
        <v>4855</v>
      </c>
      <c r="AC2056" s="190">
        <v>4855</v>
      </c>
      <c r="AD2056" s="190" t="s">
        <v>241</v>
      </c>
      <c r="AE2056" s="190" t="s">
        <v>199</v>
      </c>
      <c r="AF2056" s="190">
        <v>1</v>
      </c>
      <c r="AG2056" s="190">
        <v>100</v>
      </c>
      <c r="AI2056">
        <f t="shared" si="130"/>
        <v>4855</v>
      </c>
      <c r="AJ2056" t="str">
        <f t="shared" si="131"/>
        <v>Rest of Qld</v>
      </c>
    </row>
    <row r="2057" spans="28:36" x14ac:dyDescent="0.2">
      <c r="AB2057" s="190">
        <v>4856</v>
      </c>
      <c r="AC2057" s="190">
        <v>4856</v>
      </c>
      <c r="AD2057" s="190" t="s">
        <v>241</v>
      </c>
      <c r="AE2057" s="190" t="s">
        <v>199</v>
      </c>
      <c r="AF2057" s="190">
        <v>1</v>
      </c>
      <c r="AG2057" s="190">
        <v>100</v>
      </c>
      <c r="AI2057">
        <f t="shared" si="130"/>
        <v>4856</v>
      </c>
      <c r="AJ2057" t="str">
        <f t="shared" si="131"/>
        <v>Rest of Qld</v>
      </c>
    </row>
    <row r="2058" spans="28:36" x14ac:dyDescent="0.2">
      <c r="AB2058" s="190">
        <v>4857</v>
      </c>
      <c r="AC2058" s="190">
        <v>4857</v>
      </c>
      <c r="AD2058" s="190" t="s">
        <v>241</v>
      </c>
      <c r="AE2058" s="190" t="s">
        <v>199</v>
      </c>
      <c r="AF2058" s="190">
        <v>1</v>
      </c>
      <c r="AG2058" s="190">
        <v>100</v>
      </c>
      <c r="AI2058">
        <f t="shared" si="130"/>
        <v>4857</v>
      </c>
      <c r="AJ2058" t="str">
        <f t="shared" si="131"/>
        <v>Rest of Qld</v>
      </c>
    </row>
    <row r="2059" spans="28:36" x14ac:dyDescent="0.2">
      <c r="AB2059" s="190">
        <v>4858</v>
      </c>
      <c r="AC2059" s="190">
        <v>4858</v>
      </c>
      <c r="AD2059" s="190" t="s">
        <v>241</v>
      </c>
      <c r="AE2059" s="190" t="s">
        <v>199</v>
      </c>
      <c r="AF2059" s="190">
        <v>0.99941599999999997</v>
      </c>
      <c r="AG2059" s="190">
        <v>99.941599999999994</v>
      </c>
      <c r="AI2059">
        <f t="shared" si="130"/>
        <v>4858</v>
      </c>
      <c r="AJ2059" t="str">
        <f t="shared" si="131"/>
        <v>Rest of Qld</v>
      </c>
    </row>
    <row r="2060" spans="28:36" x14ac:dyDescent="0.2">
      <c r="AB2060" s="190">
        <v>4859</v>
      </c>
      <c r="AC2060" s="190">
        <v>4859</v>
      </c>
      <c r="AD2060" s="190" t="s">
        <v>241</v>
      </c>
      <c r="AE2060" s="190" t="s">
        <v>199</v>
      </c>
      <c r="AF2060" s="190">
        <v>1</v>
      </c>
      <c r="AG2060" s="190">
        <v>100</v>
      </c>
      <c r="AI2060">
        <f t="shared" si="130"/>
        <v>4859</v>
      </c>
      <c r="AJ2060" t="str">
        <f t="shared" si="131"/>
        <v>Rest of Qld</v>
      </c>
    </row>
    <row r="2061" spans="28:36" x14ac:dyDescent="0.2">
      <c r="AB2061" s="190">
        <v>4860</v>
      </c>
      <c r="AC2061" s="190">
        <v>4860</v>
      </c>
      <c r="AD2061" s="190" t="s">
        <v>241</v>
      </c>
      <c r="AE2061" s="190" t="s">
        <v>199</v>
      </c>
      <c r="AF2061" s="190">
        <v>0.98151100000000002</v>
      </c>
      <c r="AG2061" s="190">
        <v>98.1511</v>
      </c>
      <c r="AI2061">
        <f t="shared" si="130"/>
        <v>4860</v>
      </c>
      <c r="AJ2061" t="str">
        <f t="shared" si="131"/>
        <v>Rest of Qld</v>
      </c>
    </row>
    <row r="2062" spans="28:36" x14ac:dyDescent="0.2">
      <c r="AB2062" s="190">
        <v>4861</v>
      </c>
      <c r="AC2062" s="190">
        <v>4861</v>
      </c>
      <c r="AD2062" s="190" t="s">
        <v>241</v>
      </c>
      <c r="AE2062" s="190" t="s">
        <v>199</v>
      </c>
      <c r="AF2062" s="190">
        <v>0.99999899999999997</v>
      </c>
      <c r="AG2062" s="190">
        <v>99.999899999999997</v>
      </c>
      <c r="AI2062">
        <f t="shared" si="130"/>
        <v>4861</v>
      </c>
      <c r="AJ2062" t="str">
        <f t="shared" si="131"/>
        <v>Rest of Qld</v>
      </c>
    </row>
    <row r="2063" spans="28:36" x14ac:dyDescent="0.2">
      <c r="AB2063" s="190">
        <v>4865</v>
      </c>
      <c r="AC2063" s="190">
        <v>4865</v>
      </c>
      <c r="AD2063" s="190" t="s">
        <v>241</v>
      </c>
      <c r="AE2063" s="190" t="s">
        <v>199</v>
      </c>
      <c r="AF2063" s="190">
        <v>1</v>
      </c>
      <c r="AG2063" s="190">
        <v>100</v>
      </c>
      <c r="AI2063">
        <f t="shared" si="130"/>
        <v>4865</v>
      </c>
      <c r="AJ2063" t="str">
        <f t="shared" si="131"/>
        <v>Rest of Qld</v>
      </c>
    </row>
    <row r="2064" spans="28:36" x14ac:dyDescent="0.2">
      <c r="AB2064" s="190">
        <v>4868</v>
      </c>
      <c r="AC2064" s="190">
        <v>4868</v>
      </c>
      <c r="AD2064" s="190" t="s">
        <v>241</v>
      </c>
      <c r="AE2064" s="190" t="s">
        <v>199</v>
      </c>
      <c r="AF2064" s="190">
        <v>1</v>
      </c>
      <c r="AG2064" s="190">
        <v>100</v>
      </c>
      <c r="AI2064">
        <f t="shared" si="130"/>
        <v>4868</v>
      </c>
      <c r="AJ2064" t="str">
        <f t="shared" si="131"/>
        <v>Rest of Qld</v>
      </c>
    </row>
    <row r="2065" spans="28:36" x14ac:dyDescent="0.2">
      <c r="AB2065" s="190">
        <v>4869</v>
      </c>
      <c r="AC2065" s="190">
        <v>4869</v>
      </c>
      <c r="AD2065" s="190" t="s">
        <v>241</v>
      </c>
      <c r="AE2065" s="190" t="s">
        <v>199</v>
      </c>
      <c r="AF2065" s="190">
        <v>1</v>
      </c>
      <c r="AG2065" s="190">
        <v>100</v>
      </c>
      <c r="AI2065">
        <f t="shared" si="130"/>
        <v>4869</v>
      </c>
      <c r="AJ2065" t="str">
        <f t="shared" si="131"/>
        <v>Rest of Qld</v>
      </c>
    </row>
    <row r="2066" spans="28:36" x14ac:dyDescent="0.2">
      <c r="AB2066" s="190">
        <v>4870</v>
      </c>
      <c r="AC2066" s="190">
        <v>4870</v>
      </c>
      <c r="AD2066" s="190" t="s">
        <v>241</v>
      </c>
      <c r="AE2066" s="190" t="s">
        <v>199</v>
      </c>
      <c r="AF2066" s="190">
        <v>0.99957600000000002</v>
      </c>
      <c r="AG2066" s="190">
        <v>99.957599999999999</v>
      </c>
      <c r="AI2066">
        <f t="shared" si="130"/>
        <v>4870</v>
      </c>
      <c r="AJ2066" t="str">
        <f t="shared" si="131"/>
        <v>Rest of Qld</v>
      </c>
    </row>
    <row r="2067" spans="28:36" x14ac:dyDescent="0.2">
      <c r="AB2067" s="190">
        <v>4871</v>
      </c>
      <c r="AC2067" s="190">
        <v>4871</v>
      </c>
      <c r="AD2067" s="190" t="s">
        <v>241</v>
      </c>
      <c r="AE2067" s="190" t="s">
        <v>199</v>
      </c>
      <c r="AF2067" s="190">
        <v>0.997031</v>
      </c>
      <c r="AG2067" s="190">
        <v>99.703000000000003</v>
      </c>
      <c r="AI2067">
        <f t="shared" si="130"/>
        <v>4871</v>
      </c>
      <c r="AJ2067" t="str">
        <f t="shared" si="131"/>
        <v>Rest of Qld</v>
      </c>
    </row>
    <row r="2068" spans="28:36" x14ac:dyDescent="0.2">
      <c r="AB2068" s="190">
        <v>4872</v>
      </c>
      <c r="AC2068" s="190">
        <v>4872</v>
      </c>
      <c r="AD2068" s="190" t="s">
        <v>241</v>
      </c>
      <c r="AE2068" s="190" t="s">
        <v>199</v>
      </c>
      <c r="AF2068" s="190">
        <v>1</v>
      </c>
      <c r="AG2068" s="190">
        <v>100</v>
      </c>
      <c r="AI2068">
        <f t="shared" si="130"/>
        <v>4872</v>
      </c>
      <c r="AJ2068" t="str">
        <f t="shared" si="131"/>
        <v>Rest of Qld</v>
      </c>
    </row>
    <row r="2069" spans="28:36" x14ac:dyDescent="0.2">
      <c r="AB2069" s="190">
        <v>4873</v>
      </c>
      <c r="AC2069" s="190">
        <v>4873</v>
      </c>
      <c r="AD2069" s="190" t="s">
        <v>241</v>
      </c>
      <c r="AE2069" s="190" t="s">
        <v>199</v>
      </c>
      <c r="AF2069" s="190">
        <v>0.99192599999999997</v>
      </c>
      <c r="AG2069" s="190">
        <v>99.192599999999999</v>
      </c>
      <c r="AI2069">
        <f t="shared" si="130"/>
        <v>4873</v>
      </c>
      <c r="AJ2069" t="str">
        <f t="shared" si="131"/>
        <v>Rest of Qld</v>
      </c>
    </row>
    <row r="2070" spans="28:36" x14ac:dyDescent="0.2">
      <c r="AB2070" s="190">
        <v>4874</v>
      </c>
      <c r="AC2070" s="190">
        <v>4874</v>
      </c>
      <c r="AD2070" s="190" t="s">
        <v>241</v>
      </c>
      <c r="AE2070" s="190" t="s">
        <v>199</v>
      </c>
      <c r="AF2070" s="190">
        <v>0.99979099999999999</v>
      </c>
      <c r="AG2070" s="190">
        <v>99.979100000000003</v>
      </c>
      <c r="AI2070">
        <f t="shared" si="130"/>
        <v>4874</v>
      </c>
      <c r="AJ2070" t="str">
        <f t="shared" si="131"/>
        <v>Rest of Qld</v>
      </c>
    </row>
    <row r="2071" spans="28:36" x14ac:dyDescent="0.2">
      <c r="AB2071" s="190">
        <v>4875</v>
      </c>
      <c r="AC2071" s="190">
        <v>4875</v>
      </c>
      <c r="AD2071" s="190" t="s">
        <v>241</v>
      </c>
      <c r="AE2071" s="190" t="s">
        <v>199</v>
      </c>
      <c r="AF2071" s="190">
        <v>0.977939</v>
      </c>
      <c r="AG2071" s="190">
        <v>97.793899999999994</v>
      </c>
      <c r="AI2071">
        <f t="shared" si="130"/>
        <v>4875</v>
      </c>
      <c r="AJ2071" t="str">
        <f t="shared" si="131"/>
        <v>Rest of Qld</v>
      </c>
    </row>
    <row r="2072" spans="28:36" x14ac:dyDescent="0.2">
      <c r="AB2072" s="190">
        <v>4876</v>
      </c>
      <c r="AC2072" s="190">
        <v>4876</v>
      </c>
      <c r="AD2072" s="190" t="s">
        <v>241</v>
      </c>
      <c r="AE2072" s="190" t="s">
        <v>199</v>
      </c>
      <c r="AF2072" s="190">
        <v>0.99911399999999995</v>
      </c>
      <c r="AG2072" s="190">
        <v>99.9114</v>
      </c>
      <c r="AI2072">
        <f t="shared" si="130"/>
        <v>4876</v>
      </c>
      <c r="AJ2072" t="str">
        <f t="shared" si="131"/>
        <v>Rest of Qld</v>
      </c>
    </row>
    <row r="2073" spans="28:36" x14ac:dyDescent="0.2">
      <c r="AB2073" s="190">
        <v>4877</v>
      </c>
      <c r="AC2073" s="190">
        <v>4877</v>
      </c>
      <c r="AD2073" s="190" t="s">
        <v>241</v>
      </c>
      <c r="AE2073" s="190" t="s">
        <v>199</v>
      </c>
      <c r="AF2073" s="190">
        <v>0.99946299999999999</v>
      </c>
      <c r="AG2073" s="190">
        <v>99.946299999999994</v>
      </c>
      <c r="AI2073">
        <f t="shared" si="130"/>
        <v>4877</v>
      </c>
      <c r="AJ2073" t="str">
        <f t="shared" si="131"/>
        <v>Rest of Qld</v>
      </c>
    </row>
    <row r="2074" spans="28:36" x14ac:dyDescent="0.2">
      <c r="AB2074" s="190">
        <v>4878</v>
      </c>
      <c r="AC2074" s="190">
        <v>4878</v>
      </c>
      <c r="AD2074" s="190" t="s">
        <v>241</v>
      </c>
      <c r="AE2074" s="190" t="s">
        <v>199</v>
      </c>
      <c r="AF2074" s="190">
        <v>0.99786600000000003</v>
      </c>
      <c r="AG2074" s="190">
        <v>99.786600000000007</v>
      </c>
      <c r="AI2074">
        <f t="shared" si="130"/>
        <v>4878</v>
      </c>
      <c r="AJ2074" t="str">
        <f t="shared" si="131"/>
        <v>Rest of Qld</v>
      </c>
    </row>
    <row r="2075" spans="28:36" x14ac:dyDescent="0.2">
      <c r="AB2075" s="190">
        <v>4879</v>
      </c>
      <c r="AC2075" s="190">
        <v>4879</v>
      </c>
      <c r="AD2075" s="190" t="s">
        <v>241</v>
      </c>
      <c r="AE2075" s="190" t="s">
        <v>199</v>
      </c>
      <c r="AF2075" s="190">
        <v>0.99944</v>
      </c>
      <c r="AG2075" s="190">
        <v>99.944000000000003</v>
      </c>
      <c r="AI2075">
        <f t="shared" si="130"/>
        <v>4879</v>
      </c>
      <c r="AJ2075" t="str">
        <f t="shared" si="131"/>
        <v>Rest of Qld</v>
      </c>
    </row>
    <row r="2076" spans="28:36" x14ac:dyDescent="0.2">
      <c r="AB2076" s="190">
        <v>4880</v>
      </c>
      <c r="AC2076" s="190">
        <v>4880</v>
      </c>
      <c r="AD2076" s="190" t="s">
        <v>241</v>
      </c>
      <c r="AE2076" s="190" t="s">
        <v>199</v>
      </c>
      <c r="AF2076" s="190">
        <v>1</v>
      </c>
      <c r="AG2076" s="190">
        <v>100</v>
      </c>
      <c r="AI2076">
        <f t="shared" si="130"/>
        <v>4880</v>
      </c>
      <c r="AJ2076" t="str">
        <f t="shared" si="131"/>
        <v>Rest of Qld</v>
      </c>
    </row>
    <row r="2077" spans="28:36" x14ac:dyDescent="0.2">
      <c r="AB2077" s="190">
        <v>4881</v>
      </c>
      <c r="AC2077" s="190">
        <v>4881</v>
      </c>
      <c r="AD2077" s="190" t="s">
        <v>241</v>
      </c>
      <c r="AE2077" s="190" t="s">
        <v>199</v>
      </c>
      <c r="AF2077" s="190">
        <v>1</v>
      </c>
      <c r="AG2077" s="190">
        <v>100</v>
      </c>
      <c r="AI2077">
        <f t="shared" si="130"/>
        <v>4881</v>
      </c>
      <c r="AJ2077" t="str">
        <f t="shared" si="131"/>
        <v>Rest of Qld</v>
      </c>
    </row>
    <row r="2078" spans="28:36" x14ac:dyDescent="0.2">
      <c r="AB2078" s="190">
        <v>4882</v>
      </c>
      <c r="AC2078" s="190">
        <v>4882</v>
      </c>
      <c r="AD2078" s="190" t="s">
        <v>241</v>
      </c>
      <c r="AE2078" s="190" t="s">
        <v>199</v>
      </c>
      <c r="AF2078" s="190">
        <v>1</v>
      </c>
      <c r="AG2078" s="190">
        <v>100</v>
      </c>
      <c r="AI2078">
        <f t="shared" si="130"/>
        <v>4882</v>
      </c>
      <c r="AJ2078" t="str">
        <f t="shared" si="131"/>
        <v>Rest of Qld</v>
      </c>
    </row>
    <row r="2079" spans="28:36" x14ac:dyDescent="0.2">
      <c r="AB2079" s="190">
        <v>4883</v>
      </c>
      <c r="AC2079" s="190">
        <v>4883</v>
      </c>
      <c r="AD2079" s="190" t="s">
        <v>241</v>
      </c>
      <c r="AE2079" s="190" t="s">
        <v>199</v>
      </c>
      <c r="AF2079" s="190">
        <v>1</v>
      </c>
      <c r="AG2079" s="190">
        <v>100</v>
      </c>
      <c r="AI2079">
        <f t="shared" si="130"/>
        <v>4883</v>
      </c>
      <c r="AJ2079" t="str">
        <f t="shared" si="131"/>
        <v>Rest of Qld</v>
      </c>
    </row>
    <row r="2080" spans="28:36" x14ac:dyDescent="0.2">
      <c r="AB2080" s="190">
        <v>4884</v>
      </c>
      <c r="AC2080" s="190">
        <v>4884</v>
      </c>
      <c r="AD2080" s="190" t="s">
        <v>241</v>
      </c>
      <c r="AE2080" s="190" t="s">
        <v>199</v>
      </c>
      <c r="AF2080" s="190">
        <v>1</v>
      </c>
      <c r="AG2080" s="190">
        <v>100</v>
      </c>
      <c r="AI2080">
        <f t="shared" si="130"/>
        <v>4884</v>
      </c>
      <c r="AJ2080" t="str">
        <f t="shared" si="131"/>
        <v>Rest of Qld</v>
      </c>
    </row>
    <row r="2081" spans="28:36" x14ac:dyDescent="0.2">
      <c r="AB2081" s="190">
        <v>4885</v>
      </c>
      <c r="AC2081" s="190">
        <v>4885</v>
      </c>
      <c r="AD2081" s="190" t="s">
        <v>241</v>
      </c>
      <c r="AE2081" s="190" t="s">
        <v>199</v>
      </c>
      <c r="AF2081" s="190">
        <v>1</v>
      </c>
      <c r="AG2081" s="190">
        <v>100</v>
      </c>
      <c r="AI2081">
        <f t="shared" si="130"/>
        <v>4885</v>
      </c>
      <c r="AJ2081" t="str">
        <f t="shared" si="131"/>
        <v>Rest of Qld</v>
      </c>
    </row>
    <row r="2082" spans="28:36" x14ac:dyDescent="0.2">
      <c r="AB2082" s="190">
        <v>4886</v>
      </c>
      <c r="AC2082" s="190">
        <v>4886</v>
      </c>
      <c r="AD2082" s="190" t="s">
        <v>241</v>
      </c>
      <c r="AE2082" s="190" t="s">
        <v>199</v>
      </c>
      <c r="AF2082" s="190">
        <v>1</v>
      </c>
      <c r="AG2082" s="190">
        <v>100</v>
      </c>
      <c r="AI2082">
        <f t="shared" si="130"/>
        <v>4886</v>
      </c>
      <c r="AJ2082" t="str">
        <f t="shared" si="131"/>
        <v>Rest of Qld</v>
      </c>
    </row>
    <row r="2083" spans="28:36" x14ac:dyDescent="0.2">
      <c r="AB2083" s="190">
        <v>4887</v>
      </c>
      <c r="AC2083" s="190">
        <v>4887</v>
      </c>
      <c r="AD2083" s="190" t="s">
        <v>241</v>
      </c>
      <c r="AE2083" s="190" t="s">
        <v>199</v>
      </c>
      <c r="AF2083" s="190">
        <v>1</v>
      </c>
      <c r="AG2083" s="190">
        <v>100</v>
      </c>
      <c r="AI2083">
        <f t="shared" si="130"/>
        <v>4887</v>
      </c>
      <c r="AJ2083" t="str">
        <f t="shared" si="131"/>
        <v>Rest of Qld</v>
      </c>
    </row>
    <row r="2084" spans="28:36" x14ac:dyDescent="0.2">
      <c r="AB2084" s="190">
        <v>4888</v>
      </c>
      <c r="AC2084" s="190">
        <v>4888</v>
      </c>
      <c r="AD2084" s="190" t="s">
        <v>241</v>
      </c>
      <c r="AE2084" s="190" t="s">
        <v>199</v>
      </c>
      <c r="AF2084" s="190">
        <v>1</v>
      </c>
      <c r="AG2084" s="190">
        <v>100</v>
      </c>
      <c r="AI2084">
        <f t="shared" si="130"/>
        <v>4888</v>
      </c>
      <c r="AJ2084" t="str">
        <f t="shared" si="131"/>
        <v>Rest of Qld</v>
      </c>
    </row>
    <row r="2085" spans="28:36" x14ac:dyDescent="0.2">
      <c r="AB2085" s="190">
        <v>4890</v>
      </c>
      <c r="AC2085" s="190">
        <v>4890</v>
      </c>
      <c r="AD2085" s="190" t="s">
        <v>241</v>
      </c>
      <c r="AE2085" s="190" t="s">
        <v>199</v>
      </c>
      <c r="AF2085" s="190">
        <v>1</v>
      </c>
      <c r="AG2085" s="190">
        <v>100</v>
      </c>
      <c r="AI2085">
        <f t="shared" si="130"/>
        <v>4890</v>
      </c>
      <c r="AJ2085" t="str">
        <f t="shared" si="131"/>
        <v>Rest of Qld</v>
      </c>
    </row>
    <row r="2086" spans="28:36" x14ac:dyDescent="0.2">
      <c r="AB2086" s="190">
        <v>4891</v>
      </c>
      <c r="AC2086" s="190">
        <v>4891</v>
      </c>
      <c r="AD2086" s="190" t="s">
        <v>241</v>
      </c>
      <c r="AE2086" s="190" t="s">
        <v>199</v>
      </c>
      <c r="AF2086" s="190">
        <v>0.96387999999999996</v>
      </c>
      <c r="AG2086" s="190">
        <v>96.388000000000005</v>
      </c>
      <c r="AI2086">
        <f t="shared" si="130"/>
        <v>4891</v>
      </c>
      <c r="AJ2086" t="str">
        <f t="shared" si="131"/>
        <v>Rest of Qld</v>
      </c>
    </row>
    <row r="2087" spans="28:36" x14ac:dyDescent="0.2">
      <c r="AB2087" s="190">
        <v>4895</v>
      </c>
      <c r="AC2087" s="190">
        <v>4895</v>
      </c>
      <c r="AD2087" s="190" t="s">
        <v>241</v>
      </c>
      <c r="AE2087" s="190" t="s">
        <v>199</v>
      </c>
      <c r="AF2087" s="190">
        <v>0.99951500000000004</v>
      </c>
      <c r="AG2087" s="190">
        <v>99.951499999999996</v>
      </c>
      <c r="AI2087">
        <f t="shared" si="130"/>
        <v>4895</v>
      </c>
      <c r="AJ2087" t="str">
        <f t="shared" si="131"/>
        <v>Rest of Qld</v>
      </c>
    </row>
    <row r="2088" spans="28:36" x14ac:dyDescent="0.2">
      <c r="AB2088" s="190">
        <v>5000</v>
      </c>
      <c r="AC2088" s="190">
        <v>5000</v>
      </c>
      <c r="AD2088" s="190" t="s">
        <v>247</v>
      </c>
      <c r="AE2088" s="190" t="s">
        <v>212</v>
      </c>
      <c r="AF2088" s="190">
        <v>1</v>
      </c>
      <c r="AG2088" s="190">
        <v>100</v>
      </c>
      <c r="AI2088">
        <f t="shared" si="130"/>
        <v>5000</v>
      </c>
      <c r="AJ2088" t="str">
        <f t="shared" si="131"/>
        <v>Greater Adelaide</v>
      </c>
    </row>
    <row r="2089" spans="28:36" x14ac:dyDescent="0.2">
      <c r="AB2089" s="190">
        <v>5005</v>
      </c>
      <c r="AC2089" s="190">
        <v>5005</v>
      </c>
      <c r="AD2089" s="190" t="s">
        <v>247</v>
      </c>
      <c r="AE2089" s="190" t="s">
        <v>212</v>
      </c>
      <c r="AF2089" s="190">
        <v>1</v>
      </c>
      <c r="AG2089" s="190">
        <v>100</v>
      </c>
      <c r="AI2089">
        <f t="shared" si="130"/>
        <v>5005</v>
      </c>
      <c r="AJ2089" t="str">
        <f t="shared" si="131"/>
        <v>Greater Adelaide</v>
      </c>
    </row>
    <row r="2090" spans="28:36" x14ac:dyDescent="0.2">
      <c r="AB2090" s="190">
        <v>5006</v>
      </c>
      <c r="AC2090" s="190">
        <v>5006</v>
      </c>
      <c r="AD2090" s="190" t="s">
        <v>247</v>
      </c>
      <c r="AE2090" s="190" t="s">
        <v>212</v>
      </c>
      <c r="AF2090" s="190">
        <v>1</v>
      </c>
      <c r="AG2090" s="190">
        <v>100</v>
      </c>
      <c r="AI2090">
        <f t="shared" si="130"/>
        <v>5006</v>
      </c>
      <c r="AJ2090" t="str">
        <f t="shared" si="131"/>
        <v>Greater Adelaide</v>
      </c>
    </row>
    <row r="2091" spans="28:36" x14ac:dyDescent="0.2">
      <c r="AB2091" s="190">
        <v>5007</v>
      </c>
      <c r="AC2091" s="190">
        <v>5007</v>
      </c>
      <c r="AD2091" s="190" t="s">
        <v>247</v>
      </c>
      <c r="AE2091" s="190" t="s">
        <v>212</v>
      </c>
      <c r="AF2091" s="190">
        <v>1</v>
      </c>
      <c r="AG2091" s="190">
        <v>100</v>
      </c>
      <c r="AI2091">
        <f t="shared" si="130"/>
        <v>5007</v>
      </c>
      <c r="AJ2091" t="str">
        <f t="shared" si="131"/>
        <v>Greater Adelaide</v>
      </c>
    </row>
    <row r="2092" spans="28:36" x14ac:dyDescent="0.2">
      <c r="AB2092" s="190">
        <v>5008</v>
      </c>
      <c r="AC2092" s="190">
        <v>5008</v>
      </c>
      <c r="AD2092" s="190" t="s">
        <v>247</v>
      </c>
      <c r="AE2092" s="190" t="s">
        <v>212</v>
      </c>
      <c r="AF2092" s="190">
        <v>1</v>
      </c>
      <c r="AG2092" s="190">
        <v>100</v>
      </c>
      <c r="AI2092">
        <f t="shared" si="130"/>
        <v>5008</v>
      </c>
      <c r="AJ2092" t="str">
        <f t="shared" si="131"/>
        <v>Greater Adelaide</v>
      </c>
    </row>
    <row r="2093" spans="28:36" x14ac:dyDescent="0.2">
      <c r="AB2093" s="190">
        <v>5009</v>
      </c>
      <c r="AC2093" s="190">
        <v>5009</v>
      </c>
      <c r="AD2093" s="190" t="s">
        <v>247</v>
      </c>
      <c r="AE2093" s="190" t="s">
        <v>212</v>
      </c>
      <c r="AF2093" s="190">
        <v>1</v>
      </c>
      <c r="AG2093" s="190">
        <v>100</v>
      </c>
      <c r="AI2093">
        <f t="shared" si="130"/>
        <v>5009</v>
      </c>
      <c r="AJ2093" t="str">
        <f t="shared" si="131"/>
        <v>Greater Adelaide</v>
      </c>
    </row>
    <row r="2094" spans="28:36" x14ac:dyDescent="0.2">
      <c r="AB2094" s="190">
        <v>5010</v>
      </c>
      <c r="AC2094" s="190">
        <v>5010</v>
      </c>
      <c r="AD2094" s="190" t="s">
        <v>247</v>
      </c>
      <c r="AE2094" s="190" t="s">
        <v>212</v>
      </c>
      <c r="AF2094" s="190">
        <v>1</v>
      </c>
      <c r="AG2094" s="190">
        <v>100</v>
      </c>
      <c r="AI2094">
        <f t="shared" si="130"/>
        <v>5010</v>
      </c>
      <c r="AJ2094" t="str">
        <f t="shared" si="131"/>
        <v>Greater Adelaide</v>
      </c>
    </row>
    <row r="2095" spans="28:36" x14ac:dyDescent="0.2">
      <c r="AB2095" s="190">
        <v>5011</v>
      </c>
      <c r="AC2095" s="190">
        <v>5011</v>
      </c>
      <c r="AD2095" s="190" t="s">
        <v>247</v>
      </c>
      <c r="AE2095" s="190" t="s">
        <v>212</v>
      </c>
      <c r="AF2095" s="190">
        <v>1</v>
      </c>
      <c r="AG2095" s="190">
        <v>100</v>
      </c>
      <c r="AI2095">
        <f t="shared" si="130"/>
        <v>5011</v>
      </c>
      <c r="AJ2095" t="str">
        <f t="shared" si="131"/>
        <v>Greater Adelaide</v>
      </c>
    </row>
    <row r="2096" spans="28:36" x14ac:dyDescent="0.2">
      <c r="AB2096" s="190">
        <v>5012</v>
      </c>
      <c r="AC2096" s="190">
        <v>5012</v>
      </c>
      <c r="AD2096" s="190" t="s">
        <v>247</v>
      </c>
      <c r="AE2096" s="190" t="s">
        <v>212</v>
      </c>
      <c r="AF2096" s="190">
        <v>1</v>
      </c>
      <c r="AG2096" s="190">
        <v>100</v>
      </c>
      <c r="AI2096">
        <f t="shared" si="130"/>
        <v>5012</v>
      </c>
      <c r="AJ2096" t="str">
        <f t="shared" si="131"/>
        <v>Greater Adelaide</v>
      </c>
    </row>
    <row r="2097" spans="28:36" x14ac:dyDescent="0.2">
      <c r="AB2097" s="190">
        <v>5013</v>
      </c>
      <c r="AC2097" s="190">
        <v>5013</v>
      </c>
      <c r="AD2097" s="190" t="s">
        <v>247</v>
      </c>
      <c r="AE2097" s="190" t="s">
        <v>212</v>
      </c>
      <c r="AF2097" s="190">
        <v>1</v>
      </c>
      <c r="AG2097" s="190">
        <v>100</v>
      </c>
      <c r="AI2097">
        <f t="shared" si="130"/>
        <v>5013</v>
      </c>
      <c r="AJ2097" t="str">
        <f t="shared" si="131"/>
        <v>Greater Adelaide</v>
      </c>
    </row>
    <row r="2098" spans="28:36" x14ac:dyDescent="0.2">
      <c r="AB2098" s="190">
        <v>5014</v>
      </c>
      <c r="AC2098" s="190">
        <v>5014</v>
      </c>
      <c r="AD2098" s="190" t="s">
        <v>247</v>
      </c>
      <c r="AE2098" s="190" t="s">
        <v>212</v>
      </c>
      <c r="AF2098" s="190">
        <v>1</v>
      </c>
      <c r="AG2098" s="190">
        <v>100</v>
      </c>
      <c r="AI2098">
        <f t="shared" si="130"/>
        <v>5014</v>
      </c>
      <c r="AJ2098" t="str">
        <f t="shared" si="131"/>
        <v>Greater Adelaide</v>
      </c>
    </row>
    <row r="2099" spans="28:36" x14ac:dyDescent="0.2">
      <c r="AB2099" s="190">
        <v>5015</v>
      </c>
      <c r="AC2099" s="190">
        <v>5015</v>
      </c>
      <c r="AD2099" s="190" t="s">
        <v>247</v>
      </c>
      <c r="AE2099" s="190" t="s">
        <v>212</v>
      </c>
      <c r="AF2099" s="190">
        <v>0.99746500000000005</v>
      </c>
      <c r="AG2099" s="190">
        <v>99.746499999999997</v>
      </c>
      <c r="AI2099">
        <f t="shared" si="130"/>
        <v>5015</v>
      </c>
      <c r="AJ2099" t="str">
        <f t="shared" si="131"/>
        <v>Greater Adelaide</v>
      </c>
    </row>
    <row r="2100" spans="28:36" x14ac:dyDescent="0.2">
      <c r="AB2100" s="190">
        <v>5016</v>
      </c>
      <c r="AC2100" s="190">
        <v>5016</v>
      </c>
      <c r="AD2100" s="190" t="s">
        <v>247</v>
      </c>
      <c r="AE2100" s="190" t="s">
        <v>212</v>
      </c>
      <c r="AF2100" s="190">
        <v>1</v>
      </c>
      <c r="AG2100" s="190">
        <v>100</v>
      </c>
      <c r="AI2100">
        <f t="shared" si="130"/>
        <v>5016</v>
      </c>
      <c r="AJ2100" t="str">
        <f t="shared" si="131"/>
        <v>Greater Adelaide</v>
      </c>
    </row>
    <row r="2101" spans="28:36" x14ac:dyDescent="0.2">
      <c r="AB2101" s="190">
        <v>5017</v>
      </c>
      <c r="AC2101" s="190">
        <v>5017</v>
      </c>
      <c r="AD2101" s="190" t="s">
        <v>247</v>
      </c>
      <c r="AE2101" s="190" t="s">
        <v>212</v>
      </c>
      <c r="AF2101" s="190">
        <v>1</v>
      </c>
      <c r="AG2101" s="190">
        <v>100</v>
      </c>
      <c r="AI2101">
        <f t="shared" si="130"/>
        <v>5017</v>
      </c>
      <c r="AJ2101" t="str">
        <f t="shared" si="131"/>
        <v>Greater Adelaide</v>
      </c>
    </row>
    <row r="2102" spans="28:36" x14ac:dyDescent="0.2">
      <c r="AB2102" s="190">
        <v>5018</v>
      </c>
      <c r="AC2102" s="190">
        <v>5018</v>
      </c>
      <c r="AD2102" s="190" t="s">
        <v>247</v>
      </c>
      <c r="AE2102" s="190" t="s">
        <v>212</v>
      </c>
      <c r="AF2102" s="190">
        <v>1</v>
      </c>
      <c r="AG2102" s="190">
        <v>100</v>
      </c>
      <c r="AI2102">
        <f t="shared" si="130"/>
        <v>5018</v>
      </c>
      <c r="AJ2102" t="str">
        <f t="shared" si="131"/>
        <v>Greater Adelaide</v>
      </c>
    </row>
    <row r="2103" spans="28:36" x14ac:dyDescent="0.2">
      <c r="AB2103" s="190">
        <v>5019</v>
      </c>
      <c r="AC2103" s="190">
        <v>5019</v>
      </c>
      <c r="AD2103" s="190" t="s">
        <v>247</v>
      </c>
      <c r="AE2103" s="190" t="s">
        <v>212</v>
      </c>
      <c r="AF2103" s="190">
        <v>1</v>
      </c>
      <c r="AG2103" s="190">
        <v>100</v>
      </c>
      <c r="AI2103">
        <f t="shared" si="130"/>
        <v>5019</v>
      </c>
      <c r="AJ2103" t="str">
        <f t="shared" si="131"/>
        <v>Greater Adelaide</v>
      </c>
    </row>
    <row r="2104" spans="28:36" x14ac:dyDescent="0.2">
      <c r="AB2104" s="190">
        <v>5020</v>
      </c>
      <c r="AC2104" s="190">
        <v>5020</v>
      </c>
      <c r="AD2104" s="190" t="s">
        <v>247</v>
      </c>
      <c r="AE2104" s="190" t="s">
        <v>212</v>
      </c>
      <c r="AF2104" s="190">
        <v>1</v>
      </c>
      <c r="AG2104" s="190">
        <v>100</v>
      </c>
      <c r="AI2104">
        <f t="shared" si="130"/>
        <v>5020</v>
      </c>
      <c r="AJ2104" t="str">
        <f t="shared" si="131"/>
        <v>Greater Adelaide</v>
      </c>
    </row>
    <row r="2105" spans="28:36" x14ac:dyDescent="0.2">
      <c r="AB2105" s="190">
        <v>5021</v>
      </c>
      <c r="AC2105" s="190">
        <v>5021</v>
      </c>
      <c r="AD2105" s="190" t="s">
        <v>247</v>
      </c>
      <c r="AE2105" s="190" t="s">
        <v>212</v>
      </c>
      <c r="AF2105" s="190">
        <v>1</v>
      </c>
      <c r="AG2105" s="190">
        <v>100</v>
      </c>
      <c r="AI2105">
        <f t="shared" si="130"/>
        <v>5021</v>
      </c>
      <c r="AJ2105" t="str">
        <f t="shared" si="131"/>
        <v>Greater Adelaide</v>
      </c>
    </row>
    <row r="2106" spans="28:36" x14ac:dyDescent="0.2">
      <c r="AB2106" s="190">
        <v>5022</v>
      </c>
      <c r="AC2106" s="190">
        <v>5022</v>
      </c>
      <c r="AD2106" s="190" t="s">
        <v>247</v>
      </c>
      <c r="AE2106" s="190" t="s">
        <v>212</v>
      </c>
      <c r="AF2106" s="190">
        <v>1</v>
      </c>
      <c r="AG2106" s="190">
        <v>100</v>
      </c>
      <c r="AI2106">
        <f t="shared" si="130"/>
        <v>5022</v>
      </c>
      <c r="AJ2106" t="str">
        <f t="shared" si="131"/>
        <v>Greater Adelaide</v>
      </c>
    </row>
    <row r="2107" spans="28:36" x14ac:dyDescent="0.2">
      <c r="AB2107" s="190">
        <v>5023</v>
      </c>
      <c r="AC2107" s="190">
        <v>5023</v>
      </c>
      <c r="AD2107" s="190" t="s">
        <v>247</v>
      </c>
      <c r="AE2107" s="190" t="s">
        <v>212</v>
      </c>
      <c r="AF2107" s="190">
        <v>1</v>
      </c>
      <c r="AG2107" s="190">
        <v>100</v>
      </c>
      <c r="AI2107">
        <f t="shared" si="130"/>
        <v>5023</v>
      </c>
      <c r="AJ2107" t="str">
        <f t="shared" si="131"/>
        <v>Greater Adelaide</v>
      </c>
    </row>
    <row r="2108" spans="28:36" x14ac:dyDescent="0.2">
      <c r="AB2108" s="190">
        <v>5024</v>
      </c>
      <c r="AC2108" s="190">
        <v>5024</v>
      </c>
      <c r="AD2108" s="190" t="s">
        <v>247</v>
      </c>
      <c r="AE2108" s="190" t="s">
        <v>212</v>
      </c>
      <c r="AF2108" s="190">
        <v>1</v>
      </c>
      <c r="AG2108" s="190">
        <v>100</v>
      </c>
      <c r="AI2108">
        <f t="shared" si="130"/>
        <v>5024</v>
      </c>
      <c r="AJ2108" t="str">
        <f t="shared" si="131"/>
        <v>Greater Adelaide</v>
      </c>
    </row>
    <row r="2109" spans="28:36" x14ac:dyDescent="0.2">
      <c r="AB2109" s="190">
        <v>5025</v>
      </c>
      <c r="AC2109" s="190">
        <v>5025</v>
      </c>
      <c r="AD2109" s="190" t="s">
        <v>247</v>
      </c>
      <c r="AE2109" s="190" t="s">
        <v>212</v>
      </c>
      <c r="AF2109" s="190">
        <v>1</v>
      </c>
      <c r="AG2109" s="190">
        <v>100</v>
      </c>
      <c r="AI2109">
        <f t="shared" si="130"/>
        <v>5025</v>
      </c>
      <c r="AJ2109" t="str">
        <f t="shared" si="131"/>
        <v>Greater Adelaide</v>
      </c>
    </row>
    <row r="2110" spans="28:36" x14ac:dyDescent="0.2">
      <c r="AB2110" s="190">
        <v>5031</v>
      </c>
      <c r="AC2110" s="190">
        <v>5031</v>
      </c>
      <c r="AD2110" s="190" t="s">
        <v>247</v>
      </c>
      <c r="AE2110" s="190" t="s">
        <v>212</v>
      </c>
      <c r="AF2110" s="190">
        <v>1</v>
      </c>
      <c r="AG2110" s="190">
        <v>100</v>
      </c>
      <c r="AI2110">
        <f t="shared" si="130"/>
        <v>5031</v>
      </c>
      <c r="AJ2110" t="str">
        <f t="shared" si="131"/>
        <v>Greater Adelaide</v>
      </c>
    </row>
    <row r="2111" spans="28:36" x14ac:dyDescent="0.2">
      <c r="AB2111" s="190">
        <v>5032</v>
      </c>
      <c r="AC2111" s="190">
        <v>5032</v>
      </c>
      <c r="AD2111" s="190" t="s">
        <v>247</v>
      </c>
      <c r="AE2111" s="190" t="s">
        <v>212</v>
      </c>
      <c r="AF2111" s="190">
        <v>1</v>
      </c>
      <c r="AG2111" s="190">
        <v>100</v>
      </c>
      <c r="AI2111">
        <f t="shared" ref="AI2111:AI2174" si="132">AB2111*1</f>
        <v>5032</v>
      </c>
      <c r="AJ2111" t="str">
        <f t="shared" ref="AJ2111:AJ2174" si="133">AE2111</f>
        <v>Greater Adelaide</v>
      </c>
    </row>
    <row r="2112" spans="28:36" x14ac:dyDescent="0.2">
      <c r="AB2112" s="190">
        <v>5033</v>
      </c>
      <c r="AC2112" s="190">
        <v>5033</v>
      </c>
      <c r="AD2112" s="190" t="s">
        <v>247</v>
      </c>
      <c r="AE2112" s="190" t="s">
        <v>212</v>
      </c>
      <c r="AF2112" s="190">
        <v>1</v>
      </c>
      <c r="AG2112" s="190">
        <v>100</v>
      </c>
      <c r="AI2112">
        <f t="shared" si="132"/>
        <v>5033</v>
      </c>
      <c r="AJ2112" t="str">
        <f t="shared" si="133"/>
        <v>Greater Adelaide</v>
      </c>
    </row>
    <row r="2113" spans="28:36" x14ac:dyDescent="0.2">
      <c r="AB2113" s="190">
        <v>5034</v>
      </c>
      <c r="AC2113" s="190">
        <v>5034</v>
      </c>
      <c r="AD2113" s="190" t="s">
        <v>247</v>
      </c>
      <c r="AE2113" s="190" t="s">
        <v>212</v>
      </c>
      <c r="AF2113" s="190">
        <v>1</v>
      </c>
      <c r="AG2113" s="190">
        <v>100</v>
      </c>
      <c r="AI2113">
        <f t="shared" si="132"/>
        <v>5034</v>
      </c>
      <c r="AJ2113" t="str">
        <f t="shared" si="133"/>
        <v>Greater Adelaide</v>
      </c>
    </row>
    <row r="2114" spans="28:36" x14ac:dyDescent="0.2">
      <c r="AB2114" s="190">
        <v>5035</v>
      </c>
      <c r="AC2114" s="190">
        <v>5035</v>
      </c>
      <c r="AD2114" s="190" t="s">
        <v>247</v>
      </c>
      <c r="AE2114" s="190" t="s">
        <v>212</v>
      </c>
      <c r="AF2114" s="190">
        <v>1</v>
      </c>
      <c r="AG2114" s="190">
        <v>100</v>
      </c>
      <c r="AI2114">
        <f t="shared" si="132"/>
        <v>5035</v>
      </c>
      <c r="AJ2114" t="str">
        <f t="shared" si="133"/>
        <v>Greater Adelaide</v>
      </c>
    </row>
    <row r="2115" spans="28:36" x14ac:dyDescent="0.2">
      <c r="AB2115" s="190">
        <v>5037</v>
      </c>
      <c r="AC2115" s="190">
        <v>5037</v>
      </c>
      <c r="AD2115" s="190" t="s">
        <v>247</v>
      </c>
      <c r="AE2115" s="190" t="s">
        <v>212</v>
      </c>
      <c r="AF2115" s="190">
        <v>1</v>
      </c>
      <c r="AG2115" s="190">
        <v>100</v>
      </c>
      <c r="AI2115">
        <f t="shared" si="132"/>
        <v>5037</v>
      </c>
      <c r="AJ2115" t="str">
        <f t="shared" si="133"/>
        <v>Greater Adelaide</v>
      </c>
    </row>
    <row r="2116" spans="28:36" x14ac:dyDescent="0.2">
      <c r="AB2116" s="190">
        <v>5038</v>
      </c>
      <c r="AC2116" s="190">
        <v>5038</v>
      </c>
      <c r="AD2116" s="190" t="s">
        <v>247</v>
      </c>
      <c r="AE2116" s="190" t="s">
        <v>212</v>
      </c>
      <c r="AF2116" s="190">
        <v>1</v>
      </c>
      <c r="AG2116" s="190">
        <v>100</v>
      </c>
      <c r="AI2116">
        <f t="shared" si="132"/>
        <v>5038</v>
      </c>
      <c r="AJ2116" t="str">
        <f t="shared" si="133"/>
        <v>Greater Adelaide</v>
      </c>
    </row>
    <row r="2117" spans="28:36" x14ac:dyDescent="0.2">
      <c r="AB2117" s="190">
        <v>5039</v>
      </c>
      <c r="AC2117" s="190">
        <v>5039</v>
      </c>
      <c r="AD2117" s="190" t="s">
        <v>247</v>
      </c>
      <c r="AE2117" s="190" t="s">
        <v>212</v>
      </c>
      <c r="AF2117" s="190">
        <v>1</v>
      </c>
      <c r="AG2117" s="190">
        <v>100</v>
      </c>
      <c r="AI2117">
        <f t="shared" si="132"/>
        <v>5039</v>
      </c>
      <c r="AJ2117" t="str">
        <f t="shared" si="133"/>
        <v>Greater Adelaide</v>
      </c>
    </row>
    <row r="2118" spans="28:36" x14ac:dyDescent="0.2">
      <c r="AB2118" s="190">
        <v>5040</v>
      </c>
      <c r="AC2118" s="190">
        <v>5040</v>
      </c>
      <c r="AD2118" s="190" t="s">
        <v>247</v>
      </c>
      <c r="AE2118" s="190" t="s">
        <v>212</v>
      </c>
      <c r="AF2118" s="190">
        <v>1</v>
      </c>
      <c r="AG2118" s="190">
        <v>100</v>
      </c>
      <c r="AI2118">
        <f t="shared" si="132"/>
        <v>5040</v>
      </c>
      <c r="AJ2118" t="str">
        <f t="shared" si="133"/>
        <v>Greater Adelaide</v>
      </c>
    </row>
    <row r="2119" spans="28:36" x14ac:dyDescent="0.2">
      <c r="AB2119" s="190">
        <v>5041</v>
      </c>
      <c r="AC2119" s="190">
        <v>5041</v>
      </c>
      <c r="AD2119" s="190" t="s">
        <v>247</v>
      </c>
      <c r="AE2119" s="190" t="s">
        <v>212</v>
      </c>
      <c r="AF2119" s="190">
        <v>1</v>
      </c>
      <c r="AG2119" s="190">
        <v>100</v>
      </c>
      <c r="AI2119">
        <f t="shared" si="132"/>
        <v>5041</v>
      </c>
      <c r="AJ2119" t="str">
        <f t="shared" si="133"/>
        <v>Greater Adelaide</v>
      </c>
    </row>
    <row r="2120" spans="28:36" x14ac:dyDescent="0.2">
      <c r="AB2120" s="190">
        <v>5042</v>
      </c>
      <c r="AC2120" s="190">
        <v>5042</v>
      </c>
      <c r="AD2120" s="190" t="s">
        <v>247</v>
      </c>
      <c r="AE2120" s="190" t="s">
        <v>212</v>
      </c>
      <c r="AF2120" s="190">
        <v>1</v>
      </c>
      <c r="AG2120" s="190">
        <v>100</v>
      </c>
      <c r="AI2120">
        <f t="shared" si="132"/>
        <v>5042</v>
      </c>
      <c r="AJ2120" t="str">
        <f t="shared" si="133"/>
        <v>Greater Adelaide</v>
      </c>
    </row>
    <row r="2121" spans="28:36" x14ac:dyDescent="0.2">
      <c r="AB2121" s="190">
        <v>5043</v>
      </c>
      <c r="AC2121" s="190">
        <v>5043</v>
      </c>
      <c r="AD2121" s="190" t="s">
        <v>247</v>
      </c>
      <c r="AE2121" s="190" t="s">
        <v>212</v>
      </c>
      <c r="AF2121" s="190">
        <v>1</v>
      </c>
      <c r="AG2121" s="190">
        <v>100</v>
      </c>
      <c r="AI2121">
        <f t="shared" si="132"/>
        <v>5043</v>
      </c>
      <c r="AJ2121" t="str">
        <f t="shared" si="133"/>
        <v>Greater Adelaide</v>
      </c>
    </row>
    <row r="2122" spans="28:36" x14ac:dyDescent="0.2">
      <c r="AB2122" s="190">
        <v>5044</v>
      </c>
      <c r="AC2122" s="190">
        <v>5044</v>
      </c>
      <c r="AD2122" s="190" t="s">
        <v>247</v>
      </c>
      <c r="AE2122" s="190" t="s">
        <v>212</v>
      </c>
      <c r="AF2122" s="190">
        <v>1</v>
      </c>
      <c r="AG2122" s="190">
        <v>100</v>
      </c>
      <c r="AI2122">
        <f t="shared" si="132"/>
        <v>5044</v>
      </c>
      <c r="AJ2122" t="str">
        <f t="shared" si="133"/>
        <v>Greater Adelaide</v>
      </c>
    </row>
    <row r="2123" spans="28:36" x14ac:dyDescent="0.2">
      <c r="AB2123" s="190">
        <v>5045</v>
      </c>
      <c r="AC2123" s="190">
        <v>5045</v>
      </c>
      <c r="AD2123" s="190" t="s">
        <v>247</v>
      </c>
      <c r="AE2123" s="190" t="s">
        <v>212</v>
      </c>
      <c r="AF2123" s="190">
        <v>1</v>
      </c>
      <c r="AG2123" s="190">
        <v>100</v>
      </c>
      <c r="AI2123">
        <f t="shared" si="132"/>
        <v>5045</v>
      </c>
      <c r="AJ2123" t="str">
        <f t="shared" si="133"/>
        <v>Greater Adelaide</v>
      </c>
    </row>
    <row r="2124" spans="28:36" x14ac:dyDescent="0.2">
      <c r="AB2124" s="190">
        <v>5046</v>
      </c>
      <c r="AC2124" s="190">
        <v>5046</v>
      </c>
      <c r="AD2124" s="190" t="s">
        <v>247</v>
      </c>
      <c r="AE2124" s="190" t="s">
        <v>212</v>
      </c>
      <c r="AF2124" s="190">
        <v>1</v>
      </c>
      <c r="AG2124" s="190">
        <v>100</v>
      </c>
      <c r="AI2124">
        <f t="shared" si="132"/>
        <v>5046</v>
      </c>
      <c r="AJ2124" t="str">
        <f t="shared" si="133"/>
        <v>Greater Adelaide</v>
      </c>
    </row>
    <row r="2125" spans="28:36" x14ac:dyDescent="0.2">
      <c r="AB2125" s="190">
        <v>5047</v>
      </c>
      <c r="AC2125" s="190">
        <v>5047</v>
      </c>
      <c r="AD2125" s="190" t="s">
        <v>247</v>
      </c>
      <c r="AE2125" s="190" t="s">
        <v>212</v>
      </c>
      <c r="AF2125" s="190">
        <v>1</v>
      </c>
      <c r="AG2125" s="190">
        <v>100</v>
      </c>
      <c r="AI2125">
        <f t="shared" si="132"/>
        <v>5047</v>
      </c>
      <c r="AJ2125" t="str">
        <f t="shared" si="133"/>
        <v>Greater Adelaide</v>
      </c>
    </row>
    <row r="2126" spans="28:36" x14ac:dyDescent="0.2">
      <c r="AB2126" s="190">
        <v>5048</v>
      </c>
      <c r="AC2126" s="190">
        <v>5048</v>
      </c>
      <c r="AD2126" s="190" t="s">
        <v>247</v>
      </c>
      <c r="AE2126" s="190" t="s">
        <v>212</v>
      </c>
      <c r="AF2126" s="190">
        <v>0.99108300000000005</v>
      </c>
      <c r="AG2126" s="190">
        <v>99.1083</v>
      </c>
      <c r="AI2126">
        <f t="shared" si="132"/>
        <v>5048</v>
      </c>
      <c r="AJ2126" t="str">
        <f t="shared" si="133"/>
        <v>Greater Adelaide</v>
      </c>
    </row>
    <row r="2127" spans="28:36" x14ac:dyDescent="0.2">
      <c r="AB2127" s="190">
        <v>5049</v>
      </c>
      <c r="AC2127" s="190">
        <v>5049</v>
      </c>
      <c r="AD2127" s="190" t="s">
        <v>247</v>
      </c>
      <c r="AE2127" s="190" t="s">
        <v>212</v>
      </c>
      <c r="AF2127" s="190">
        <v>1</v>
      </c>
      <c r="AG2127" s="190">
        <v>100</v>
      </c>
      <c r="AI2127">
        <f t="shared" si="132"/>
        <v>5049</v>
      </c>
      <c r="AJ2127" t="str">
        <f t="shared" si="133"/>
        <v>Greater Adelaide</v>
      </c>
    </row>
    <row r="2128" spans="28:36" x14ac:dyDescent="0.2">
      <c r="AB2128" s="190">
        <v>5050</v>
      </c>
      <c r="AC2128" s="190">
        <v>5050</v>
      </c>
      <c r="AD2128" s="190" t="s">
        <v>247</v>
      </c>
      <c r="AE2128" s="190" t="s">
        <v>212</v>
      </c>
      <c r="AF2128" s="190">
        <v>1</v>
      </c>
      <c r="AG2128" s="190">
        <v>100</v>
      </c>
      <c r="AI2128">
        <f t="shared" si="132"/>
        <v>5050</v>
      </c>
      <c r="AJ2128" t="str">
        <f t="shared" si="133"/>
        <v>Greater Adelaide</v>
      </c>
    </row>
    <row r="2129" spans="28:36" x14ac:dyDescent="0.2">
      <c r="AB2129" s="190">
        <v>5051</v>
      </c>
      <c r="AC2129" s="190">
        <v>5051</v>
      </c>
      <c r="AD2129" s="190" t="s">
        <v>247</v>
      </c>
      <c r="AE2129" s="190" t="s">
        <v>212</v>
      </c>
      <c r="AF2129" s="190">
        <v>1</v>
      </c>
      <c r="AG2129" s="190">
        <v>100</v>
      </c>
      <c r="AI2129">
        <f t="shared" si="132"/>
        <v>5051</v>
      </c>
      <c r="AJ2129" t="str">
        <f t="shared" si="133"/>
        <v>Greater Adelaide</v>
      </c>
    </row>
    <row r="2130" spans="28:36" x14ac:dyDescent="0.2">
      <c r="AB2130" s="190">
        <v>5052</v>
      </c>
      <c r="AC2130" s="190">
        <v>5052</v>
      </c>
      <c r="AD2130" s="190" t="s">
        <v>247</v>
      </c>
      <c r="AE2130" s="190" t="s">
        <v>212</v>
      </c>
      <c r="AF2130" s="190">
        <v>1</v>
      </c>
      <c r="AG2130" s="190">
        <v>100</v>
      </c>
      <c r="AI2130">
        <f t="shared" si="132"/>
        <v>5052</v>
      </c>
      <c r="AJ2130" t="str">
        <f t="shared" si="133"/>
        <v>Greater Adelaide</v>
      </c>
    </row>
    <row r="2131" spans="28:36" x14ac:dyDescent="0.2">
      <c r="AB2131" s="190">
        <v>5061</v>
      </c>
      <c r="AC2131" s="190">
        <v>5061</v>
      </c>
      <c r="AD2131" s="190" t="s">
        <v>247</v>
      </c>
      <c r="AE2131" s="190" t="s">
        <v>212</v>
      </c>
      <c r="AF2131" s="190">
        <v>1</v>
      </c>
      <c r="AG2131" s="190">
        <v>100</v>
      </c>
      <c r="AI2131">
        <f t="shared" si="132"/>
        <v>5061</v>
      </c>
      <c r="AJ2131" t="str">
        <f t="shared" si="133"/>
        <v>Greater Adelaide</v>
      </c>
    </row>
    <row r="2132" spans="28:36" x14ac:dyDescent="0.2">
      <c r="AB2132" s="190">
        <v>5062</v>
      </c>
      <c r="AC2132" s="190">
        <v>5062</v>
      </c>
      <c r="AD2132" s="190" t="s">
        <v>247</v>
      </c>
      <c r="AE2132" s="190" t="s">
        <v>212</v>
      </c>
      <c r="AF2132" s="190">
        <v>1</v>
      </c>
      <c r="AG2132" s="190">
        <v>100</v>
      </c>
      <c r="AI2132">
        <f t="shared" si="132"/>
        <v>5062</v>
      </c>
      <c r="AJ2132" t="str">
        <f t="shared" si="133"/>
        <v>Greater Adelaide</v>
      </c>
    </row>
    <row r="2133" spans="28:36" x14ac:dyDescent="0.2">
      <c r="AB2133" s="190">
        <v>5063</v>
      </c>
      <c r="AC2133" s="190">
        <v>5063</v>
      </c>
      <c r="AD2133" s="190" t="s">
        <v>247</v>
      </c>
      <c r="AE2133" s="190" t="s">
        <v>212</v>
      </c>
      <c r="AF2133" s="190">
        <v>1</v>
      </c>
      <c r="AG2133" s="190">
        <v>100</v>
      </c>
      <c r="AI2133">
        <f t="shared" si="132"/>
        <v>5063</v>
      </c>
      <c r="AJ2133" t="str">
        <f t="shared" si="133"/>
        <v>Greater Adelaide</v>
      </c>
    </row>
    <row r="2134" spans="28:36" x14ac:dyDescent="0.2">
      <c r="AB2134" s="190">
        <v>5064</v>
      </c>
      <c r="AC2134" s="190">
        <v>5064</v>
      </c>
      <c r="AD2134" s="190" t="s">
        <v>247</v>
      </c>
      <c r="AE2134" s="190" t="s">
        <v>212</v>
      </c>
      <c r="AF2134" s="190">
        <v>1</v>
      </c>
      <c r="AG2134" s="190">
        <v>100</v>
      </c>
      <c r="AI2134">
        <f t="shared" si="132"/>
        <v>5064</v>
      </c>
      <c r="AJ2134" t="str">
        <f t="shared" si="133"/>
        <v>Greater Adelaide</v>
      </c>
    </row>
    <row r="2135" spans="28:36" x14ac:dyDescent="0.2">
      <c r="AB2135" s="190">
        <v>5065</v>
      </c>
      <c r="AC2135" s="190">
        <v>5065</v>
      </c>
      <c r="AD2135" s="190" t="s">
        <v>247</v>
      </c>
      <c r="AE2135" s="190" t="s">
        <v>212</v>
      </c>
      <c r="AF2135" s="190">
        <v>1</v>
      </c>
      <c r="AG2135" s="190">
        <v>100</v>
      </c>
      <c r="AI2135">
        <f t="shared" si="132"/>
        <v>5065</v>
      </c>
      <c r="AJ2135" t="str">
        <f t="shared" si="133"/>
        <v>Greater Adelaide</v>
      </c>
    </row>
    <row r="2136" spans="28:36" x14ac:dyDescent="0.2">
      <c r="AB2136" s="190">
        <v>5066</v>
      </c>
      <c r="AC2136" s="190">
        <v>5066</v>
      </c>
      <c r="AD2136" s="190" t="s">
        <v>247</v>
      </c>
      <c r="AE2136" s="190" t="s">
        <v>212</v>
      </c>
      <c r="AF2136" s="190">
        <v>1</v>
      </c>
      <c r="AG2136" s="190">
        <v>100</v>
      </c>
      <c r="AI2136">
        <f t="shared" si="132"/>
        <v>5066</v>
      </c>
      <c r="AJ2136" t="str">
        <f t="shared" si="133"/>
        <v>Greater Adelaide</v>
      </c>
    </row>
    <row r="2137" spans="28:36" x14ac:dyDescent="0.2">
      <c r="AB2137" s="190">
        <v>5067</v>
      </c>
      <c r="AC2137" s="190">
        <v>5067</v>
      </c>
      <c r="AD2137" s="190" t="s">
        <v>247</v>
      </c>
      <c r="AE2137" s="190" t="s">
        <v>212</v>
      </c>
      <c r="AF2137" s="190">
        <v>1</v>
      </c>
      <c r="AG2137" s="190">
        <v>100</v>
      </c>
      <c r="AI2137">
        <f t="shared" si="132"/>
        <v>5067</v>
      </c>
      <c r="AJ2137" t="str">
        <f t="shared" si="133"/>
        <v>Greater Adelaide</v>
      </c>
    </row>
    <row r="2138" spans="28:36" x14ac:dyDescent="0.2">
      <c r="AB2138" s="190">
        <v>5068</v>
      </c>
      <c r="AC2138" s="190">
        <v>5068</v>
      </c>
      <c r="AD2138" s="190" t="s">
        <v>247</v>
      </c>
      <c r="AE2138" s="190" t="s">
        <v>212</v>
      </c>
      <c r="AF2138" s="190">
        <v>1</v>
      </c>
      <c r="AG2138" s="190">
        <v>100</v>
      </c>
      <c r="AI2138">
        <f t="shared" si="132"/>
        <v>5068</v>
      </c>
      <c r="AJ2138" t="str">
        <f t="shared" si="133"/>
        <v>Greater Adelaide</v>
      </c>
    </row>
    <row r="2139" spans="28:36" x14ac:dyDescent="0.2">
      <c r="AB2139" s="190">
        <v>5069</v>
      </c>
      <c r="AC2139" s="190">
        <v>5069</v>
      </c>
      <c r="AD2139" s="190" t="s">
        <v>247</v>
      </c>
      <c r="AE2139" s="190" t="s">
        <v>212</v>
      </c>
      <c r="AF2139" s="190">
        <v>1</v>
      </c>
      <c r="AG2139" s="190">
        <v>100</v>
      </c>
      <c r="AI2139">
        <f t="shared" si="132"/>
        <v>5069</v>
      </c>
      <c r="AJ2139" t="str">
        <f t="shared" si="133"/>
        <v>Greater Adelaide</v>
      </c>
    </row>
    <row r="2140" spans="28:36" x14ac:dyDescent="0.2">
      <c r="AB2140" s="190">
        <v>5070</v>
      </c>
      <c r="AC2140" s="190">
        <v>5070</v>
      </c>
      <c r="AD2140" s="190" t="s">
        <v>247</v>
      </c>
      <c r="AE2140" s="190" t="s">
        <v>212</v>
      </c>
      <c r="AF2140" s="190">
        <v>1</v>
      </c>
      <c r="AG2140" s="190">
        <v>100</v>
      </c>
      <c r="AI2140">
        <f t="shared" si="132"/>
        <v>5070</v>
      </c>
      <c r="AJ2140" t="str">
        <f t="shared" si="133"/>
        <v>Greater Adelaide</v>
      </c>
    </row>
    <row r="2141" spans="28:36" x14ac:dyDescent="0.2">
      <c r="AB2141" s="190">
        <v>5072</v>
      </c>
      <c r="AC2141" s="190">
        <v>5072</v>
      </c>
      <c r="AD2141" s="190" t="s">
        <v>247</v>
      </c>
      <c r="AE2141" s="190" t="s">
        <v>212</v>
      </c>
      <c r="AF2141" s="190">
        <v>1</v>
      </c>
      <c r="AG2141" s="190">
        <v>100</v>
      </c>
      <c r="AI2141">
        <f t="shared" si="132"/>
        <v>5072</v>
      </c>
      <c r="AJ2141" t="str">
        <f t="shared" si="133"/>
        <v>Greater Adelaide</v>
      </c>
    </row>
    <row r="2142" spans="28:36" x14ac:dyDescent="0.2">
      <c r="AB2142" s="190">
        <v>5073</v>
      </c>
      <c r="AC2142" s="190">
        <v>5073</v>
      </c>
      <c r="AD2142" s="190" t="s">
        <v>247</v>
      </c>
      <c r="AE2142" s="190" t="s">
        <v>212</v>
      </c>
      <c r="AF2142" s="190">
        <v>1</v>
      </c>
      <c r="AG2142" s="190">
        <v>100</v>
      </c>
      <c r="AI2142">
        <f t="shared" si="132"/>
        <v>5073</v>
      </c>
      <c r="AJ2142" t="str">
        <f t="shared" si="133"/>
        <v>Greater Adelaide</v>
      </c>
    </row>
    <row r="2143" spans="28:36" x14ac:dyDescent="0.2">
      <c r="AB2143" s="190">
        <v>5074</v>
      </c>
      <c r="AC2143" s="190">
        <v>5074</v>
      </c>
      <c r="AD2143" s="190" t="s">
        <v>247</v>
      </c>
      <c r="AE2143" s="190" t="s">
        <v>212</v>
      </c>
      <c r="AF2143" s="190">
        <v>1</v>
      </c>
      <c r="AG2143" s="190">
        <v>100</v>
      </c>
      <c r="AI2143">
        <f t="shared" si="132"/>
        <v>5074</v>
      </c>
      <c r="AJ2143" t="str">
        <f t="shared" si="133"/>
        <v>Greater Adelaide</v>
      </c>
    </row>
    <row r="2144" spans="28:36" x14ac:dyDescent="0.2">
      <c r="AB2144" s="190">
        <v>5075</v>
      </c>
      <c r="AC2144" s="190">
        <v>5075</v>
      </c>
      <c r="AD2144" s="190" t="s">
        <v>247</v>
      </c>
      <c r="AE2144" s="190" t="s">
        <v>212</v>
      </c>
      <c r="AF2144" s="190">
        <v>1</v>
      </c>
      <c r="AG2144" s="190">
        <v>100</v>
      </c>
      <c r="AI2144">
        <f t="shared" si="132"/>
        <v>5075</v>
      </c>
      <c r="AJ2144" t="str">
        <f t="shared" si="133"/>
        <v>Greater Adelaide</v>
      </c>
    </row>
    <row r="2145" spans="28:36" x14ac:dyDescent="0.2">
      <c r="AB2145" s="190">
        <v>5076</v>
      </c>
      <c r="AC2145" s="190">
        <v>5076</v>
      </c>
      <c r="AD2145" s="190" t="s">
        <v>247</v>
      </c>
      <c r="AE2145" s="190" t="s">
        <v>212</v>
      </c>
      <c r="AF2145" s="190">
        <v>1</v>
      </c>
      <c r="AG2145" s="190">
        <v>100</v>
      </c>
      <c r="AI2145">
        <f t="shared" si="132"/>
        <v>5076</v>
      </c>
      <c r="AJ2145" t="str">
        <f t="shared" si="133"/>
        <v>Greater Adelaide</v>
      </c>
    </row>
    <row r="2146" spans="28:36" x14ac:dyDescent="0.2">
      <c r="AB2146" s="190">
        <v>5081</v>
      </c>
      <c r="AC2146" s="190">
        <v>5081</v>
      </c>
      <c r="AD2146" s="190" t="s">
        <v>247</v>
      </c>
      <c r="AE2146" s="190" t="s">
        <v>212</v>
      </c>
      <c r="AF2146" s="190">
        <v>1</v>
      </c>
      <c r="AG2146" s="190">
        <v>100</v>
      </c>
      <c r="AI2146">
        <f t="shared" si="132"/>
        <v>5081</v>
      </c>
      <c r="AJ2146" t="str">
        <f t="shared" si="133"/>
        <v>Greater Adelaide</v>
      </c>
    </row>
    <row r="2147" spans="28:36" x14ac:dyDescent="0.2">
      <c r="AB2147" s="190">
        <v>5082</v>
      </c>
      <c r="AC2147" s="190">
        <v>5082</v>
      </c>
      <c r="AD2147" s="190" t="s">
        <v>247</v>
      </c>
      <c r="AE2147" s="190" t="s">
        <v>212</v>
      </c>
      <c r="AF2147" s="190">
        <v>1</v>
      </c>
      <c r="AG2147" s="190">
        <v>100</v>
      </c>
      <c r="AI2147">
        <f t="shared" si="132"/>
        <v>5082</v>
      </c>
      <c r="AJ2147" t="str">
        <f t="shared" si="133"/>
        <v>Greater Adelaide</v>
      </c>
    </row>
    <row r="2148" spans="28:36" x14ac:dyDescent="0.2">
      <c r="AB2148" s="190">
        <v>5083</v>
      </c>
      <c r="AC2148" s="190">
        <v>5083</v>
      </c>
      <c r="AD2148" s="190" t="s">
        <v>247</v>
      </c>
      <c r="AE2148" s="190" t="s">
        <v>212</v>
      </c>
      <c r="AF2148" s="190">
        <v>1</v>
      </c>
      <c r="AG2148" s="190">
        <v>100</v>
      </c>
      <c r="AI2148">
        <f t="shared" si="132"/>
        <v>5083</v>
      </c>
      <c r="AJ2148" t="str">
        <f t="shared" si="133"/>
        <v>Greater Adelaide</v>
      </c>
    </row>
    <row r="2149" spans="28:36" x14ac:dyDescent="0.2">
      <c r="AB2149" s="190">
        <v>5084</v>
      </c>
      <c r="AC2149" s="190">
        <v>5084</v>
      </c>
      <c r="AD2149" s="190" t="s">
        <v>247</v>
      </c>
      <c r="AE2149" s="190" t="s">
        <v>212</v>
      </c>
      <c r="AF2149" s="190">
        <v>1</v>
      </c>
      <c r="AG2149" s="190">
        <v>100</v>
      </c>
      <c r="AI2149">
        <f t="shared" si="132"/>
        <v>5084</v>
      </c>
      <c r="AJ2149" t="str">
        <f t="shared" si="133"/>
        <v>Greater Adelaide</v>
      </c>
    </row>
    <row r="2150" spans="28:36" x14ac:dyDescent="0.2">
      <c r="AB2150" s="190">
        <v>5085</v>
      </c>
      <c r="AC2150" s="190">
        <v>5085</v>
      </c>
      <c r="AD2150" s="190" t="s">
        <v>247</v>
      </c>
      <c r="AE2150" s="190" t="s">
        <v>212</v>
      </c>
      <c r="AF2150" s="190">
        <v>1</v>
      </c>
      <c r="AG2150" s="190">
        <v>100</v>
      </c>
      <c r="AI2150">
        <f t="shared" si="132"/>
        <v>5085</v>
      </c>
      <c r="AJ2150" t="str">
        <f t="shared" si="133"/>
        <v>Greater Adelaide</v>
      </c>
    </row>
    <row r="2151" spans="28:36" x14ac:dyDescent="0.2">
      <c r="AB2151" s="190">
        <v>5086</v>
      </c>
      <c r="AC2151" s="190">
        <v>5086</v>
      </c>
      <c r="AD2151" s="190" t="s">
        <v>247</v>
      </c>
      <c r="AE2151" s="190" t="s">
        <v>212</v>
      </c>
      <c r="AF2151" s="190">
        <v>1</v>
      </c>
      <c r="AG2151" s="190">
        <v>100</v>
      </c>
      <c r="AI2151">
        <f t="shared" si="132"/>
        <v>5086</v>
      </c>
      <c r="AJ2151" t="str">
        <f t="shared" si="133"/>
        <v>Greater Adelaide</v>
      </c>
    </row>
    <row r="2152" spans="28:36" x14ac:dyDescent="0.2">
      <c r="AB2152" s="190">
        <v>5087</v>
      </c>
      <c r="AC2152" s="190">
        <v>5087</v>
      </c>
      <c r="AD2152" s="190" t="s">
        <v>247</v>
      </c>
      <c r="AE2152" s="190" t="s">
        <v>212</v>
      </c>
      <c r="AF2152" s="190">
        <v>1</v>
      </c>
      <c r="AG2152" s="190">
        <v>100</v>
      </c>
      <c r="AI2152">
        <f t="shared" si="132"/>
        <v>5087</v>
      </c>
      <c r="AJ2152" t="str">
        <f t="shared" si="133"/>
        <v>Greater Adelaide</v>
      </c>
    </row>
    <row r="2153" spans="28:36" x14ac:dyDescent="0.2">
      <c r="AB2153" s="190">
        <v>5088</v>
      </c>
      <c r="AC2153" s="190">
        <v>5088</v>
      </c>
      <c r="AD2153" s="190" t="s">
        <v>247</v>
      </c>
      <c r="AE2153" s="190" t="s">
        <v>212</v>
      </c>
      <c r="AF2153" s="190">
        <v>1</v>
      </c>
      <c r="AG2153" s="190">
        <v>100</v>
      </c>
      <c r="AI2153">
        <f t="shared" si="132"/>
        <v>5088</v>
      </c>
      <c r="AJ2153" t="str">
        <f t="shared" si="133"/>
        <v>Greater Adelaide</v>
      </c>
    </row>
    <row r="2154" spans="28:36" x14ac:dyDescent="0.2">
      <c r="AB2154" s="190">
        <v>5089</v>
      </c>
      <c r="AC2154" s="190">
        <v>5089</v>
      </c>
      <c r="AD2154" s="190" t="s">
        <v>247</v>
      </c>
      <c r="AE2154" s="190" t="s">
        <v>212</v>
      </c>
      <c r="AF2154" s="190">
        <v>1</v>
      </c>
      <c r="AG2154" s="190">
        <v>100</v>
      </c>
      <c r="AI2154">
        <f t="shared" si="132"/>
        <v>5089</v>
      </c>
      <c r="AJ2154" t="str">
        <f t="shared" si="133"/>
        <v>Greater Adelaide</v>
      </c>
    </row>
    <row r="2155" spans="28:36" x14ac:dyDescent="0.2">
      <c r="AB2155" s="190">
        <v>5090</v>
      </c>
      <c r="AC2155" s="190">
        <v>5090</v>
      </c>
      <c r="AD2155" s="190" t="s">
        <v>247</v>
      </c>
      <c r="AE2155" s="190" t="s">
        <v>212</v>
      </c>
      <c r="AF2155" s="190">
        <v>1</v>
      </c>
      <c r="AG2155" s="190">
        <v>100</v>
      </c>
      <c r="AI2155">
        <f t="shared" si="132"/>
        <v>5090</v>
      </c>
      <c r="AJ2155" t="str">
        <f t="shared" si="133"/>
        <v>Greater Adelaide</v>
      </c>
    </row>
    <row r="2156" spans="28:36" x14ac:dyDescent="0.2">
      <c r="AB2156" s="190">
        <v>5091</v>
      </c>
      <c r="AC2156" s="190">
        <v>5091</v>
      </c>
      <c r="AD2156" s="190" t="s">
        <v>247</v>
      </c>
      <c r="AE2156" s="190" t="s">
        <v>212</v>
      </c>
      <c r="AF2156" s="190">
        <v>1</v>
      </c>
      <c r="AG2156" s="190">
        <v>100</v>
      </c>
      <c r="AI2156">
        <f t="shared" si="132"/>
        <v>5091</v>
      </c>
      <c r="AJ2156" t="str">
        <f t="shared" si="133"/>
        <v>Greater Adelaide</v>
      </c>
    </row>
    <row r="2157" spans="28:36" x14ac:dyDescent="0.2">
      <c r="AB2157" s="190">
        <v>5092</v>
      </c>
      <c r="AC2157" s="190">
        <v>5092</v>
      </c>
      <c r="AD2157" s="190" t="s">
        <v>247</v>
      </c>
      <c r="AE2157" s="190" t="s">
        <v>212</v>
      </c>
      <c r="AF2157" s="190">
        <v>1</v>
      </c>
      <c r="AG2157" s="190">
        <v>100</v>
      </c>
      <c r="AI2157">
        <f t="shared" si="132"/>
        <v>5092</v>
      </c>
      <c r="AJ2157" t="str">
        <f t="shared" si="133"/>
        <v>Greater Adelaide</v>
      </c>
    </row>
    <row r="2158" spans="28:36" x14ac:dyDescent="0.2">
      <c r="AB2158" s="190">
        <v>5093</v>
      </c>
      <c r="AC2158" s="190">
        <v>5093</v>
      </c>
      <c r="AD2158" s="190" t="s">
        <v>247</v>
      </c>
      <c r="AE2158" s="190" t="s">
        <v>212</v>
      </c>
      <c r="AF2158" s="190">
        <v>1</v>
      </c>
      <c r="AG2158" s="190">
        <v>100</v>
      </c>
      <c r="AI2158">
        <f t="shared" si="132"/>
        <v>5093</v>
      </c>
      <c r="AJ2158" t="str">
        <f t="shared" si="133"/>
        <v>Greater Adelaide</v>
      </c>
    </row>
    <row r="2159" spans="28:36" x14ac:dyDescent="0.2">
      <c r="AB2159" s="190">
        <v>5094</v>
      </c>
      <c r="AC2159" s="190">
        <v>5094</v>
      </c>
      <c r="AD2159" s="190" t="s">
        <v>247</v>
      </c>
      <c r="AE2159" s="190" t="s">
        <v>212</v>
      </c>
      <c r="AF2159" s="190">
        <v>1</v>
      </c>
      <c r="AG2159" s="190">
        <v>100</v>
      </c>
      <c r="AI2159">
        <f t="shared" si="132"/>
        <v>5094</v>
      </c>
      <c r="AJ2159" t="str">
        <f t="shared" si="133"/>
        <v>Greater Adelaide</v>
      </c>
    </row>
    <row r="2160" spans="28:36" x14ac:dyDescent="0.2">
      <c r="AB2160" s="190">
        <v>5095</v>
      </c>
      <c r="AC2160" s="190">
        <v>5095</v>
      </c>
      <c r="AD2160" s="190" t="s">
        <v>247</v>
      </c>
      <c r="AE2160" s="190" t="s">
        <v>212</v>
      </c>
      <c r="AF2160" s="190">
        <v>1</v>
      </c>
      <c r="AG2160" s="190">
        <v>100</v>
      </c>
      <c r="AI2160">
        <f t="shared" si="132"/>
        <v>5095</v>
      </c>
      <c r="AJ2160" t="str">
        <f t="shared" si="133"/>
        <v>Greater Adelaide</v>
      </c>
    </row>
    <row r="2161" spans="28:36" x14ac:dyDescent="0.2">
      <c r="AB2161" s="190">
        <v>5096</v>
      </c>
      <c r="AC2161" s="190">
        <v>5096</v>
      </c>
      <c r="AD2161" s="190" t="s">
        <v>247</v>
      </c>
      <c r="AE2161" s="190" t="s">
        <v>212</v>
      </c>
      <c r="AF2161" s="190">
        <v>1</v>
      </c>
      <c r="AG2161" s="190">
        <v>100</v>
      </c>
      <c r="AI2161">
        <f t="shared" si="132"/>
        <v>5096</v>
      </c>
      <c r="AJ2161" t="str">
        <f t="shared" si="133"/>
        <v>Greater Adelaide</v>
      </c>
    </row>
    <row r="2162" spans="28:36" x14ac:dyDescent="0.2">
      <c r="AB2162" s="190">
        <v>5097</v>
      </c>
      <c r="AC2162" s="190">
        <v>5097</v>
      </c>
      <c r="AD2162" s="190" t="s">
        <v>247</v>
      </c>
      <c r="AE2162" s="190" t="s">
        <v>212</v>
      </c>
      <c r="AF2162" s="190">
        <v>1</v>
      </c>
      <c r="AG2162" s="190">
        <v>100</v>
      </c>
      <c r="AI2162">
        <f t="shared" si="132"/>
        <v>5097</v>
      </c>
      <c r="AJ2162" t="str">
        <f t="shared" si="133"/>
        <v>Greater Adelaide</v>
      </c>
    </row>
    <row r="2163" spans="28:36" x14ac:dyDescent="0.2">
      <c r="AB2163" s="190">
        <v>5098</v>
      </c>
      <c r="AC2163" s="190">
        <v>5098</v>
      </c>
      <c r="AD2163" s="190" t="s">
        <v>247</v>
      </c>
      <c r="AE2163" s="190" t="s">
        <v>212</v>
      </c>
      <c r="AF2163" s="190">
        <v>1</v>
      </c>
      <c r="AG2163" s="190">
        <v>100</v>
      </c>
      <c r="AI2163">
        <f t="shared" si="132"/>
        <v>5098</v>
      </c>
      <c r="AJ2163" t="str">
        <f t="shared" si="133"/>
        <v>Greater Adelaide</v>
      </c>
    </row>
    <row r="2164" spans="28:36" x14ac:dyDescent="0.2">
      <c r="AB2164" s="190">
        <v>5106</v>
      </c>
      <c r="AC2164" s="190">
        <v>5106</v>
      </c>
      <c r="AD2164" s="190" t="s">
        <v>247</v>
      </c>
      <c r="AE2164" s="190" t="s">
        <v>212</v>
      </c>
      <c r="AF2164" s="190">
        <v>1</v>
      </c>
      <c r="AG2164" s="190">
        <v>100</v>
      </c>
      <c r="AI2164">
        <f t="shared" si="132"/>
        <v>5106</v>
      </c>
      <c r="AJ2164" t="str">
        <f t="shared" si="133"/>
        <v>Greater Adelaide</v>
      </c>
    </row>
    <row r="2165" spans="28:36" x14ac:dyDescent="0.2">
      <c r="AB2165" s="190">
        <v>5107</v>
      </c>
      <c r="AC2165" s="190">
        <v>5107</v>
      </c>
      <c r="AD2165" s="190" t="s">
        <v>247</v>
      </c>
      <c r="AE2165" s="190" t="s">
        <v>212</v>
      </c>
      <c r="AF2165" s="190">
        <v>1</v>
      </c>
      <c r="AG2165" s="190">
        <v>100</v>
      </c>
      <c r="AI2165">
        <f t="shared" si="132"/>
        <v>5107</v>
      </c>
      <c r="AJ2165" t="str">
        <f t="shared" si="133"/>
        <v>Greater Adelaide</v>
      </c>
    </row>
    <row r="2166" spans="28:36" x14ac:dyDescent="0.2">
      <c r="AB2166" s="190">
        <v>5108</v>
      </c>
      <c r="AC2166" s="190">
        <v>5108</v>
      </c>
      <c r="AD2166" s="190" t="s">
        <v>247</v>
      </c>
      <c r="AE2166" s="190" t="s">
        <v>212</v>
      </c>
      <c r="AF2166" s="190">
        <v>1</v>
      </c>
      <c r="AG2166" s="190">
        <v>100</v>
      </c>
      <c r="AI2166">
        <f t="shared" si="132"/>
        <v>5108</v>
      </c>
      <c r="AJ2166" t="str">
        <f t="shared" si="133"/>
        <v>Greater Adelaide</v>
      </c>
    </row>
    <row r="2167" spans="28:36" x14ac:dyDescent="0.2">
      <c r="AB2167" s="190">
        <v>5109</v>
      </c>
      <c r="AC2167" s="190">
        <v>5109</v>
      </c>
      <c r="AD2167" s="190" t="s">
        <v>247</v>
      </c>
      <c r="AE2167" s="190" t="s">
        <v>212</v>
      </c>
      <c r="AF2167" s="190">
        <v>1</v>
      </c>
      <c r="AG2167" s="190">
        <v>100</v>
      </c>
      <c r="AI2167">
        <f t="shared" si="132"/>
        <v>5109</v>
      </c>
      <c r="AJ2167" t="str">
        <f t="shared" si="133"/>
        <v>Greater Adelaide</v>
      </c>
    </row>
    <row r="2168" spans="28:36" x14ac:dyDescent="0.2">
      <c r="AB2168" s="190">
        <v>5110</v>
      </c>
      <c r="AC2168" s="190">
        <v>5110</v>
      </c>
      <c r="AD2168" s="190" t="s">
        <v>247</v>
      </c>
      <c r="AE2168" s="190" t="s">
        <v>212</v>
      </c>
      <c r="AF2168" s="190">
        <v>1</v>
      </c>
      <c r="AG2168" s="190">
        <v>100</v>
      </c>
      <c r="AI2168">
        <f t="shared" si="132"/>
        <v>5110</v>
      </c>
      <c r="AJ2168" t="str">
        <f t="shared" si="133"/>
        <v>Greater Adelaide</v>
      </c>
    </row>
    <row r="2169" spans="28:36" x14ac:dyDescent="0.2">
      <c r="AB2169" s="190">
        <v>5111</v>
      </c>
      <c r="AC2169" s="190">
        <v>5111</v>
      </c>
      <c r="AD2169" s="190" t="s">
        <v>247</v>
      </c>
      <c r="AE2169" s="190" t="s">
        <v>212</v>
      </c>
      <c r="AF2169" s="190">
        <v>1</v>
      </c>
      <c r="AG2169" s="190">
        <v>100</v>
      </c>
      <c r="AI2169">
        <f t="shared" si="132"/>
        <v>5111</v>
      </c>
      <c r="AJ2169" t="str">
        <f t="shared" si="133"/>
        <v>Greater Adelaide</v>
      </c>
    </row>
    <row r="2170" spans="28:36" x14ac:dyDescent="0.2">
      <c r="AB2170" s="190">
        <v>5112</v>
      </c>
      <c r="AC2170" s="190">
        <v>5112</v>
      </c>
      <c r="AD2170" s="190" t="s">
        <v>247</v>
      </c>
      <c r="AE2170" s="190" t="s">
        <v>212</v>
      </c>
      <c r="AF2170" s="190">
        <v>1</v>
      </c>
      <c r="AG2170" s="190">
        <v>100</v>
      </c>
      <c r="AI2170">
        <f t="shared" si="132"/>
        <v>5112</v>
      </c>
      <c r="AJ2170" t="str">
        <f t="shared" si="133"/>
        <v>Greater Adelaide</v>
      </c>
    </row>
    <row r="2171" spans="28:36" x14ac:dyDescent="0.2">
      <c r="AB2171" s="190">
        <v>5113</v>
      </c>
      <c r="AC2171" s="190">
        <v>5113</v>
      </c>
      <c r="AD2171" s="190" t="s">
        <v>247</v>
      </c>
      <c r="AE2171" s="190" t="s">
        <v>212</v>
      </c>
      <c r="AF2171" s="190">
        <v>1</v>
      </c>
      <c r="AG2171" s="190">
        <v>100</v>
      </c>
      <c r="AI2171">
        <f t="shared" si="132"/>
        <v>5113</v>
      </c>
      <c r="AJ2171" t="str">
        <f t="shared" si="133"/>
        <v>Greater Adelaide</v>
      </c>
    </row>
    <row r="2172" spans="28:36" x14ac:dyDescent="0.2">
      <c r="AB2172" s="190">
        <v>5114</v>
      </c>
      <c r="AC2172" s="190">
        <v>5114</v>
      </c>
      <c r="AD2172" s="190" t="s">
        <v>247</v>
      </c>
      <c r="AE2172" s="190" t="s">
        <v>212</v>
      </c>
      <c r="AF2172" s="190">
        <v>1</v>
      </c>
      <c r="AG2172" s="190">
        <v>100</v>
      </c>
      <c r="AI2172">
        <f t="shared" si="132"/>
        <v>5114</v>
      </c>
      <c r="AJ2172" t="str">
        <f t="shared" si="133"/>
        <v>Greater Adelaide</v>
      </c>
    </row>
    <row r="2173" spans="28:36" x14ac:dyDescent="0.2">
      <c r="AB2173" s="190">
        <v>5115</v>
      </c>
      <c r="AC2173" s="190">
        <v>5115</v>
      </c>
      <c r="AD2173" s="190" t="s">
        <v>247</v>
      </c>
      <c r="AE2173" s="190" t="s">
        <v>212</v>
      </c>
      <c r="AF2173" s="190">
        <v>1</v>
      </c>
      <c r="AG2173" s="190">
        <v>100</v>
      </c>
      <c r="AI2173">
        <f t="shared" si="132"/>
        <v>5115</v>
      </c>
      <c r="AJ2173" t="str">
        <f t="shared" si="133"/>
        <v>Greater Adelaide</v>
      </c>
    </row>
    <row r="2174" spans="28:36" x14ac:dyDescent="0.2">
      <c r="AB2174" s="190">
        <v>5116</v>
      </c>
      <c r="AC2174" s="190">
        <v>5116</v>
      </c>
      <c r="AD2174" s="190" t="s">
        <v>247</v>
      </c>
      <c r="AE2174" s="190" t="s">
        <v>212</v>
      </c>
      <c r="AF2174" s="190">
        <v>1</v>
      </c>
      <c r="AG2174" s="190">
        <v>100</v>
      </c>
      <c r="AI2174">
        <f t="shared" si="132"/>
        <v>5116</v>
      </c>
      <c r="AJ2174" t="str">
        <f t="shared" si="133"/>
        <v>Greater Adelaide</v>
      </c>
    </row>
    <row r="2175" spans="28:36" x14ac:dyDescent="0.2">
      <c r="AB2175" s="190">
        <v>5117</v>
      </c>
      <c r="AC2175" s="190">
        <v>5117</v>
      </c>
      <c r="AD2175" s="190" t="s">
        <v>247</v>
      </c>
      <c r="AE2175" s="190" t="s">
        <v>212</v>
      </c>
      <c r="AF2175" s="190">
        <v>1</v>
      </c>
      <c r="AG2175" s="190">
        <v>100</v>
      </c>
      <c r="AI2175">
        <f t="shared" ref="AI2175:AI2238" si="134">AB2175*1</f>
        <v>5117</v>
      </c>
      <c r="AJ2175" t="str">
        <f t="shared" ref="AJ2175:AJ2238" si="135">AE2175</f>
        <v>Greater Adelaide</v>
      </c>
    </row>
    <row r="2176" spans="28:36" x14ac:dyDescent="0.2">
      <c r="AB2176" s="190">
        <v>5118</v>
      </c>
      <c r="AC2176" s="190">
        <v>5118</v>
      </c>
      <c r="AD2176" s="190" t="s">
        <v>247</v>
      </c>
      <c r="AE2176" s="190" t="s">
        <v>212</v>
      </c>
      <c r="AF2176" s="190">
        <v>0.99945600000000001</v>
      </c>
      <c r="AG2176" s="190">
        <v>99.945700000000002</v>
      </c>
      <c r="AI2176">
        <f t="shared" si="134"/>
        <v>5118</v>
      </c>
      <c r="AJ2176" t="str">
        <f t="shared" si="135"/>
        <v>Greater Adelaide</v>
      </c>
    </row>
    <row r="2177" spans="28:36" x14ac:dyDescent="0.2">
      <c r="AB2177" s="190">
        <v>5118</v>
      </c>
      <c r="AC2177" s="190">
        <v>5118</v>
      </c>
      <c r="AD2177" s="190" t="s">
        <v>234</v>
      </c>
      <c r="AE2177" s="190" t="s">
        <v>191</v>
      </c>
      <c r="AF2177" s="190">
        <v>5.4350000000000004E-4</v>
      </c>
      <c r="AG2177" s="190">
        <v>5.4347800000000002E-2</v>
      </c>
      <c r="AI2177">
        <f t="shared" si="134"/>
        <v>5118</v>
      </c>
      <c r="AJ2177" t="str">
        <f t="shared" si="135"/>
        <v>Rest of SA</v>
      </c>
    </row>
    <row r="2178" spans="28:36" x14ac:dyDescent="0.2">
      <c r="AB2178" s="190">
        <v>5120</v>
      </c>
      <c r="AC2178" s="190">
        <v>5120</v>
      </c>
      <c r="AD2178" s="190" t="s">
        <v>247</v>
      </c>
      <c r="AE2178" s="190" t="s">
        <v>212</v>
      </c>
      <c r="AF2178" s="190">
        <v>1</v>
      </c>
      <c r="AG2178" s="190">
        <v>100</v>
      </c>
      <c r="AI2178">
        <f t="shared" si="134"/>
        <v>5120</v>
      </c>
      <c r="AJ2178" t="str">
        <f t="shared" si="135"/>
        <v>Greater Adelaide</v>
      </c>
    </row>
    <row r="2179" spans="28:36" x14ac:dyDescent="0.2">
      <c r="AB2179" s="190">
        <v>5121</v>
      </c>
      <c r="AC2179" s="190">
        <v>5121</v>
      </c>
      <c r="AD2179" s="190" t="s">
        <v>247</v>
      </c>
      <c r="AE2179" s="190" t="s">
        <v>212</v>
      </c>
      <c r="AF2179" s="190">
        <v>1</v>
      </c>
      <c r="AG2179" s="190">
        <v>100</v>
      </c>
      <c r="AI2179">
        <f t="shared" si="134"/>
        <v>5121</v>
      </c>
      <c r="AJ2179" t="str">
        <f t="shared" si="135"/>
        <v>Greater Adelaide</v>
      </c>
    </row>
    <row r="2180" spans="28:36" x14ac:dyDescent="0.2">
      <c r="AB2180" s="190">
        <v>5125</v>
      </c>
      <c r="AC2180" s="190">
        <v>5125</v>
      </c>
      <c r="AD2180" s="190" t="s">
        <v>247</v>
      </c>
      <c r="AE2180" s="190" t="s">
        <v>212</v>
      </c>
      <c r="AF2180" s="190">
        <v>1</v>
      </c>
      <c r="AG2180" s="190">
        <v>100</v>
      </c>
      <c r="AI2180">
        <f t="shared" si="134"/>
        <v>5125</v>
      </c>
      <c r="AJ2180" t="str">
        <f t="shared" si="135"/>
        <v>Greater Adelaide</v>
      </c>
    </row>
    <row r="2181" spans="28:36" x14ac:dyDescent="0.2">
      <c r="AB2181" s="190">
        <v>5126</v>
      </c>
      <c r="AC2181" s="190">
        <v>5126</v>
      </c>
      <c r="AD2181" s="190" t="s">
        <v>247</v>
      </c>
      <c r="AE2181" s="190" t="s">
        <v>212</v>
      </c>
      <c r="AF2181" s="190">
        <v>1</v>
      </c>
      <c r="AG2181" s="190">
        <v>100</v>
      </c>
      <c r="AI2181">
        <f t="shared" si="134"/>
        <v>5126</v>
      </c>
      <c r="AJ2181" t="str">
        <f t="shared" si="135"/>
        <v>Greater Adelaide</v>
      </c>
    </row>
    <row r="2182" spans="28:36" x14ac:dyDescent="0.2">
      <c r="AB2182" s="190">
        <v>5127</v>
      </c>
      <c r="AC2182" s="190">
        <v>5127</v>
      </c>
      <c r="AD2182" s="190" t="s">
        <v>247</v>
      </c>
      <c r="AE2182" s="190" t="s">
        <v>212</v>
      </c>
      <c r="AF2182" s="190">
        <v>1</v>
      </c>
      <c r="AG2182" s="190">
        <v>100</v>
      </c>
      <c r="AI2182">
        <f t="shared" si="134"/>
        <v>5127</v>
      </c>
      <c r="AJ2182" t="str">
        <f t="shared" si="135"/>
        <v>Greater Adelaide</v>
      </c>
    </row>
    <row r="2183" spans="28:36" x14ac:dyDescent="0.2">
      <c r="AB2183" s="190">
        <v>5131</v>
      </c>
      <c r="AC2183" s="190">
        <v>5131</v>
      </c>
      <c r="AD2183" s="190" t="s">
        <v>247</v>
      </c>
      <c r="AE2183" s="190" t="s">
        <v>212</v>
      </c>
      <c r="AF2183" s="190">
        <v>1</v>
      </c>
      <c r="AG2183" s="190">
        <v>100</v>
      </c>
      <c r="AI2183">
        <f t="shared" si="134"/>
        <v>5131</v>
      </c>
      <c r="AJ2183" t="str">
        <f t="shared" si="135"/>
        <v>Greater Adelaide</v>
      </c>
    </row>
    <row r="2184" spans="28:36" x14ac:dyDescent="0.2">
      <c r="AB2184" s="190">
        <v>5132</v>
      </c>
      <c r="AC2184" s="190">
        <v>5132</v>
      </c>
      <c r="AD2184" s="190" t="s">
        <v>247</v>
      </c>
      <c r="AE2184" s="190" t="s">
        <v>212</v>
      </c>
      <c r="AF2184" s="190">
        <v>1</v>
      </c>
      <c r="AG2184" s="190">
        <v>100</v>
      </c>
      <c r="AI2184">
        <f t="shared" si="134"/>
        <v>5132</v>
      </c>
      <c r="AJ2184" t="str">
        <f t="shared" si="135"/>
        <v>Greater Adelaide</v>
      </c>
    </row>
    <row r="2185" spans="28:36" x14ac:dyDescent="0.2">
      <c r="AB2185" s="190">
        <v>5133</v>
      </c>
      <c r="AC2185" s="190">
        <v>5133</v>
      </c>
      <c r="AD2185" s="190" t="s">
        <v>247</v>
      </c>
      <c r="AE2185" s="190" t="s">
        <v>212</v>
      </c>
      <c r="AF2185" s="190">
        <v>1</v>
      </c>
      <c r="AG2185" s="190">
        <v>100</v>
      </c>
      <c r="AI2185">
        <f t="shared" si="134"/>
        <v>5133</v>
      </c>
      <c r="AJ2185" t="str">
        <f t="shared" si="135"/>
        <v>Greater Adelaide</v>
      </c>
    </row>
    <row r="2186" spans="28:36" x14ac:dyDescent="0.2">
      <c r="AB2186" s="190">
        <v>5134</v>
      </c>
      <c r="AC2186" s="190">
        <v>5134</v>
      </c>
      <c r="AD2186" s="190" t="s">
        <v>247</v>
      </c>
      <c r="AE2186" s="190" t="s">
        <v>212</v>
      </c>
      <c r="AF2186" s="190">
        <v>1</v>
      </c>
      <c r="AG2186" s="190">
        <v>100</v>
      </c>
      <c r="AI2186">
        <f t="shared" si="134"/>
        <v>5134</v>
      </c>
      <c r="AJ2186" t="str">
        <f t="shared" si="135"/>
        <v>Greater Adelaide</v>
      </c>
    </row>
    <row r="2187" spans="28:36" x14ac:dyDescent="0.2">
      <c r="AB2187" s="190">
        <v>5136</v>
      </c>
      <c r="AC2187" s="190">
        <v>5136</v>
      </c>
      <c r="AD2187" s="190" t="s">
        <v>247</v>
      </c>
      <c r="AE2187" s="190" t="s">
        <v>212</v>
      </c>
      <c r="AF2187" s="190">
        <v>1</v>
      </c>
      <c r="AG2187" s="190">
        <v>100</v>
      </c>
      <c r="AI2187">
        <f t="shared" si="134"/>
        <v>5136</v>
      </c>
      <c r="AJ2187" t="str">
        <f t="shared" si="135"/>
        <v>Greater Adelaide</v>
      </c>
    </row>
    <row r="2188" spans="28:36" x14ac:dyDescent="0.2">
      <c r="AB2188" s="190">
        <v>5137</v>
      </c>
      <c r="AC2188" s="190">
        <v>5137</v>
      </c>
      <c r="AD2188" s="190" t="s">
        <v>247</v>
      </c>
      <c r="AE2188" s="190" t="s">
        <v>212</v>
      </c>
      <c r="AF2188" s="190">
        <v>1</v>
      </c>
      <c r="AG2188" s="190">
        <v>100</v>
      </c>
      <c r="AI2188">
        <f t="shared" si="134"/>
        <v>5137</v>
      </c>
      <c r="AJ2188" t="str">
        <f t="shared" si="135"/>
        <v>Greater Adelaide</v>
      </c>
    </row>
    <row r="2189" spans="28:36" x14ac:dyDescent="0.2">
      <c r="AB2189" s="190">
        <v>5138</v>
      </c>
      <c r="AC2189" s="190">
        <v>5138</v>
      </c>
      <c r="AD2189" s="190" t="s">
        <v>247</v>
      </c>
      <c r="AE2189" s="190" t="s">
        <v>212</v>
      </c>
      <c r="AF2189" s="190">
        <v>1</v>
      </c>
      <c r="AG2189" s="190">
        <v>100</v>
      </c>
      <c r="AI2189">
        <f t="shared" si="134"/>
        <v>5138</v>
      </c>
      <c r="AJ2189" t="str">
        <f t="shared" si="135"/>
        <v>Greater Adelaide</v>
      </c>
    </row>
    <row r="2190" spans="28:36" x14ac:dyDescent="0.2">
      <c r="AB2190" s="190">
        <v>5139</v>
      </c>
      <c r="AC2190" s="190">
        <v>5139</v>
      </c>
      <c r="AD2190" s="190" t="s">
        <v>247</v>
      </c>
      <c r="AE2190" s="190" t="s">
        <v>212</v>
      </c>
      <c r="AF2190" s="190">
        <v>1</v>
      </c>
      <c r="AG2190" s="190">
        <v>100</v>
      </c>
      <c r="AI2190">
        <f t="shared" si="134"/>
        <v>5139</v>
      </c>
      <c r="AJ2190" t="str">
        <f t="shared" si="135"/>
        <v>Greater Adelaide</v>
      </c>
    </row>
    <row r="2191" spans="28:36" x14ac:dyDescent="0.2">
      <c r="AB2191" s="190">
        <v>5140</v>
      </c>
      <c r="AC2191" s="190">
        <v>5140</v>
      </c>
      <c r="AD2191" s="190" t="s">
        <v>247</v>
      </c>
      <c r="AE2191" s="190" t="s">
        <v>212</v>
      </c>
      <c r="AF2191" s="190">
        <v>1</v>
      </c>
      <c r="AG2191" s="190">
        <v>100</v>
      </c>
      <c r="AI2191">
        <f t="shared" si="134"/>
        <v>5140</v>
      </c>
      <c r="AJ2191" t="str">
        <f t="shared" si="135"/>
        <v>Greater Adelaide</v>
      </c>
    </row>
    <row r="2192" spans="28:36" x14ac:dyDescent="0.2">
      <c r="AB2192" s="190">
        <v>5141</v>
      </c>
      <c r="AC2192" s="190">
        <v>5141</v>
      </c>
      <c r="AD2192" s="190" t="s">
        <v>247</v>
      </c>
      <c r="AE2192" s="190" t="s">
        <v>212</v>
      </c>
      <c r="AF2192" s="190">
        <v>1</v>
      </c>
      <c r="AG2192" s="190">
        <v>100</v>
      </c>
      <c r="AI2192">
        <f t="shared" si="134"/>
        <v>5141</v>
      </c>
      <c r="AJ2192" t="str">
        <f t="shared" si="135"/>
        <v>Greater Adelaide</v>
      </c>
    </row>
    <row r="2193" spans="28:36" x14ac:dyDescent="0.2">
      <c r="AB2193" s="190">
        <v>5142</v>
      </c>
      <c r="AC2193" s="190">
        <v>5142</v>
      </c>
      <c r="AD2193" s="190" t="s">
        <v>247</v>
      </c>
      <c r="AE2193" s="190" t="s">
        <v>212</v>
      </c>
      <c r="AF2193" s="190">
        <v>1</v>
      </c>
      <c r="AG2193" s="190">
        <v>100</v>
      </c>
      <c r="AI2193">
        <f t="shared" si="134"/>
        <v>5142</v>
      </c>
      <c r="AJ2193" t="str">
        <f t="shared" si="135"/>
        <v>Greater Adelaide</v>
      </c>
    </row>
    <row r="2194" spans="28:36" x14ac:dyDescent="0.2">
      <c r="AB2194" s="190">
        <v>5144</v>
      </c>
      <c r="AC2194" s="190">
        <v>5144</v>
      </c>
      <c r="AD2194" s="190" t="s">
        <v>247</v>
      </c>
      <c r="AE2194" s="190" t="s">
        <v>212</v>
      </c>
      <c r="AF2194" s="190">
        <v>1</v>
      </c>
      <c r="AG2194" s="190">
        <v>100</v>
      </c>
      <c r="AI2194">
        <f t="shared" si="134"/>
        <v>5144</v>
      </c>
      <c r="AJ2194" t="str">
        <f t="shared" si="135"/>
        <v>Greater Adelaide</v>
      </c>
    </row>
    <row r="2195" spans="28:36" x14ac:dyDescent="0.2">
      <c r="AB2195" s="190">
        <v>5150</v>
      </c>
      <c r="AC2195" s="190">
        <v>5150</v>
      </c>
      <c r="AD2195" s="190" t="s">
        <v>247</v>
      </c>
      <c r="AE2195" s="190" t="s">
        <v>212</v>
      </c>
      <c r="AF2195" s="190">
        <v>1</v>
      </c>
      <c r="AG2195" s="190">
        <v>100</v>
      </c>
      <c r="AI2195">
        <f t="shared" si="134"/>
        <v>5150</v>
      </c>
      <c r="AJ2195" t="str">
        <f t="shared" si="135"/>
        <v>Greater Adelaide</v>
      </c>
    </row>
    <row r="2196" spans="28:36" x14ac:dyDescent="0.2">
      <c r="AB2196" s="190">
        <v>5151</v>
      </c>
      <c r="AC2196" s="190">
        <v>5151</v>
      </c>
      <c r="AD2196" s="190" t="s">
        <v>247</v>
      </c>
      <c r="AE2196" s="190" t="s">
        <v>212</v>
      </c>
      <c r="AF2196" s="190">
        <v>1</v>
      </c>
      <c r="AG2196" s="190">
        <v>100</v>
      </c>
      <c r="AI2196">
        <f t="shared" si="134"/>
        <v>5151</v>
      </c>
      <c r="AJ2196" t="str">
        <f t="shared" si="135"/>
        <v>Greater Adelaide</v>
      </c>
    </row>
    <row r="2197" spans="28:36" x14ac:dyDescent="0.2">
      <c r="AB2197" s="190">
        <v>5152</v>
      </c>
      <c r="AC2197" s="190">
        <v>5152</v>
      </c>
      <c r="AD2197" s="190" t="s">
        <v>247</v>
      </c>
      <c r="AE2197" s="190" t="s">
        <v>212</v>
      </c>
      <c r="AF2197" s="190">
        <v>1</v>
      </c>
      <c r="AG2197" s="190">
        <v>100</v>
      </c>
      <c r="AI2197">
        <f t="shared" si="134"/>
        <v>5152</v>
      </c>
      <c r="AJ2197" t="str">
        <f t="shared" si="135"/>
        <v>Greater Adelaide</v>
      </c>
    </row>
    <row r="2198" spans="28:36" x14ac:dyDescent="0.2">
      <c r="AB2198" s="190">
        <v>5153</v>
      </c>
      <c r="AC2198" s="190">
        <v>5153</v>
      </c>
      <c r="AD2198" s="190" t="s">
        <v>247</v>
      </c>
      <c r="AE2198" s="190" t="s">
        <v>212</v>
      </c>
      <c r="AF2198" s="190">
        <v>0.99634699999999998</v>
      </c>
      <c r="AG2198" s="190">
        <v>99.634699999999995</v>
      </c>
      <c r="AI2198">
        <f t="shared" si="134"/>
        <v>5153</v>
      </c>
      <c r="AJ2198" t="str">
        <f t="shared" si="135"/>
        <v>Greater Adelaide</v>
      </c>
    </row>
    <row r="2199" spans="28:36" x14ac:dyDescent="0.2">
      <c r="AB2199" s="190">
        <v>5153</v>
      </c>
      <c r="AC2199" s="190">
        <v>5153</v>
      </c>
      <c r="AD2199" s="190" t="s">
        <v>234</v>
      </c>
      <c r="AE2199" s="190" t="s">
        <v>191</v>
      </c>
      <c r="AF2199" s="190">
        <v>3.6533E-3</v>
      </c>
      <c r="AG2199" s="190">
        <v>0.36532900000000001</v>
      </c>
      <c r="AI2199">
        <f t="shared" si="134"/>
        <v>5153</v>
      </c>
      <c r="AJ2199" t="str">
        <f t="shared" si="135"/>
        <v>Rest of SA</v>
      </c>
    </row>
    <row r="2200" spans="28:36" x14ac:dyDescent="0.2">
      <c r="AB2200" s="190">
        <v>5154</v>
      </c>
      <c r="AC2200" s="190">
        <v>5154</v>
      </c>
      <c r="AD2200" s="190" t="s">
        <v>247</v>
      </c>
      <c r="AE2200" s="190" t="s">
        <v>212</v>
      </c>
      <c r="AF2200" s="190">
        <v>1</v>
      </c>
      <c r="AG2200" s="190">
        <v>100</v>
      </c>
      <c r="AI2200">
        <f t="shared" si="134"/>
        <v>5154</v>
      </c>
      <c r="AJ2200" t="str">
        <f t="shared" si="135"/>
        <v>Greater Adelaide</v>
      </c>
    </row>
    <row r="2201" spans="28:36" x14ac:dyDescent="0.2">
      <c r="AB2201" s="190">
        <v>5155</v>
      </c>
      <c r="AC2201" s="190">
        <v>5155</v>
      </c>
      <c r="AD2201" s="190" t="s">
        <v>247</v>
      </c>
      <c r="AE2201" s="190" t="s">
        <v>212</v>
      </c>
      <c r="AF2201" s="190">
        <v>1</v>
      </c>
      <c r="AG2201" s="190">
        <v>100</v>
      </c>
      <c r="AI2201">
        <f t="shared" si="134"/>
        <v>5155</v>
      </c>
      <c r="AJ2201" t="str">
        <f t="shared" si="135"/>
        <v>Greater Adelaide</v>
      </c>
    </row>
    <row r="2202" spans="28:36" x14ac:dyDescent="0.2">
      <c r="AB2202" s="190">
        <v>5156</v>
      </c>
      <c r="AC2202" s="190">
        <v>5156</v>
      </c>
      <c r="AD2202" s="190" t="s">
        <v>247</v>
      </c>
      <c r="AE2202" s="190" t="s">
        <v>212</v>
      </c>
      <c r="AF2202" s="190">
        <v>1</v>
      </c>
      <c r="AG2202" s="190">
        <v>100</v>
      </c>
      <c r="AI2202">
        <f t="shared" si="134"/>
        <v>5156</v>
      </c>
      <c r="AJ2202" t="str">
        <f t="shared" si="135"/>
        <v>Greater Adelaide</v>
      </c>
    </row>
    <row r="2203" spans="28:36" x14ac:dyDescent="0.2">
      <c r="AB2203" s="190">
        <v>5157</v>
      </c>
      <c r="AC2203" s="190">
        <v>5157</v>
      </c>
      <c r="AD2203" s="190" t="s">
        <v>247</v>
      </c>
      <c r="AE2203" s="190" t="s">
        <v>212</v>
      </c>
      <c r="AF2203" s="190">
        <v>0.88684600000000002</v>
      </c>
      <c r="AG2203" s="190">
        <v>88.684600000000003</v>
      </c>
      <c r="AI2203">
        <f t="shared" si="134"/>
        <v>5157</v>
      </c>
      <c r="AJ2203" t="str">
        <f t="shared" si="135"/>
        <v>Greater Adelaide</v>
      </c>
    </row>
    <row r="2204" spans="28:36" x14ac:dyDescent="0.2">
      <c r="AB2204" s="190">
        <v>5157</v>
      </c>
      <c r="AC2204" s="190">
        <v>5157</v>
      </c>
      <c r="AD2204" s="190" t="s">
        <v>234</v>
      </c>
      <c r="AE2204" s="190" t="s">
        <v>191</v>
      </c>
      <c r="AF2204" s="190">
        <v>0.113154</v>
      </c>
      <c r="AG2204" s="190">
        <v>11.3154</v>
      </c>
      <c r="AI2204">
        <f t="shared" si="134"/>
        <v>5157</v>
      </c>
      <c r="AJ2204" t="str">
        <f t="shared" si="135"/>
        <v>Rest of SA</v>
      </c>
    </row>
    <row r="2205" spans="28:36" x14ac:dyDescent="0.2">
      <c r="AB2205" s="190">
        <v>5158</v>
      </c>
      <c r="AC2205" s="190">
        <v>5158</v>
      </c>
      <c r="AD2205" s="190" t="s">
        <v>247</v>
      </c>
      <c r="AE2205" s="190" t="s">
        <v>212</v>
      </c>
      <c r="AF2205" s="190">
        <v>0.99997599999999998</v>
      </c>
      <c r="AG2205" s="190">
        <v>99.997600000000006</v>
      </c>
      <c r="AI2205">
        <f t="shared" si="134"/>
        <v>5158</v>
      </c>
      <c r="AJ2205" t="str">
        <f t="shared" si="135"/>
        <v>Greater Adelaide</v>
      </c>
    </row>
    <row r="2206" spans="28:36" x14ac:dyDescent="0.2">
      <c r="AB2206" s="190">
        <v>5159</v>
      </c>
      <c r="AC2206" s="190">
        <v>5159</v>
      </c>
      <c r="AD2206" s="190" t="s">
        <v>247</v>
      </c>
      <c r="AE2206" s="190" t="s">
        <v>212</v>
      </c>
      <c r="AF2206" s="190">
        <v>1</v>
      </c>
      <c r="AG2206" s="190">
        <v>100</v>
      </c>
      <c r="AI2206">
        <f t="shared" si="134"/>
        <v>5159</v>
      </c>
      <c r="AJ2206" t="str">
        <f t="shared" si="135"/>
        <v>Greater Adelaide</v>
      </c>
    </row>
    <row r="2207" spans="28:36" x14ac:dyDescent="0.2">
      <c r="AB2207" s="190">
        <v>5160</v>
      </c>
      <c r="AC2207" s="190">
        <v>5160</v>
      </c>
      <c r="AD2207" s="190" t="s">
        <v>247</v>
      </c>
      <c r="AE2207" s="190" t="s">
        <v>212</v>
      </c>
      <c r="AF2207" s="190">
        <v>1</v>
      </c>
      <c r="AG2207" s="190">
        <v>100</v>
      </c>
      <c r="AI2207">
        <f t="shared" si="134"/>
        <v>5160</v>
      </c>
      <c r="AJ2207" t="str">
        <f t="shared" si="135"/>
        <v>Greater Adelaide</v>
      </c>
    </row>
    <row r="2208" spans="28:36" x14ac:dyDescent="0.2">
      <c r="AB2208" s="190">
        <v>5161</v>
      </c>
      <c r="AC2208" s="190">
        <v>5161</v>
      </c>
      <c r="AD2208" s="190" t="s">
        <v>247</v>
      </c>
      <c r="AE2208" s="190" t="s">
        <v>212</v>
      </c>
      <c r="AF2208" s="190">
        <v>1</v>
      </c>
      <c r="AG2208" s="190">
        <v>100</v>
      </c>
      <c r="AI2208">
        <f t="shared" si="134"/>
        <v>5161</v>
      </c>
      <c r="AJ2208" t="str">
        <f t="shared" si="135"/>
        <v>Greater Adelaide</v>
      </c>
    </row>
    <row r="2209" spans="28:36" x14ac:dyDescent="0.2">
      <c r="AB2209" s="190">
        <v>5162</v>
      </c>
      <c r="AC2209" s="190">
        <v>5162</v>
      </c>
      <c r="AD2209" s="190" t="s">
        <v>247</v>
      </c>
      <c r="AE2209" s="190" t="s">
        <v>212</v>
      </c>
      <c r="AF2209" s="190">
        <v>1</v>
      </c>
      <c r="AG2209" s="190">
        <v>100</v>
      </c>
      <c r="AI2209">
        <f t="shared" si="134"/>
        <v>5162</v>
      </c>
      <c r="AJ2209" t="str">
        <f t="shared" si="135"/>
        <v>Greater Adelaide</v>
      </c>
    </row>
    <row r="2210" spans="28:36" x14ac:dyDescent="0.2">
      <c r="AB2210" s="190">
        <v>5163</v>
      </c>
      <c r="AC2210" s="190">
        <v>5163</v>
      </c>
      <c r="AD2210" s="190" t="s">
        <v>247</v>
      </c>
      <c r="AE2210" s="190" t="s">
        <v>212</v>
      </c>
      <c r="AF2210" s="190">
        <v>1</v>
      </c>
      <c r="AG2210" s="190">
        <v>100</v>
      </c>
      <c r="AI2210">
        <f t="shared" si="134"/>
        <v>5163</v>
      </c>
      <c r="AJ2210" t="str">
        <f t="shared" si="135"/>
        <v>Greater Adelaide</v>
      </c>
    </row>
    <row r="2211" spans="28:36" x14ac:dyDescent="0.2">
      <c r="AB2211" s="190">
        <v>5164</v>
      </c>
      <c r="AC2211" s="190">
        <v>5164</v>
      </c>
      <c r="AD2211" s="190" t="s">
        <v>247</v>
      </c>
      <c r="AE2211" s="190" t="s">
        <v>212</v>
      </c>
      <c r="AF2211" s="190">
        <v>1</v>
      </c>
      <c r="AG2211" s="190">
        <v>100</v>
      </c>
      <c r="AI2211">
        <f t="shared" si="134"/>
        <v>5164</v>
      </c>
      <c r="AJ2211" t="str">
        <f t="shared" si="135"/>
        <v>Greater Adelaide</v>
      </c>
    </row>
    <row r="2212" spans="28:36" x14ac:dyDescent="0.2">
      <c r="AB2212" s="190">
        <v>5165</v>
      </c>
      <c r="AC2212" s="190">
        <v>5165</v>
      </c>
      <c r="AD2212" s="190" t="s">
        <v>247</v>
      </c>
      <c r="AE2212" s="190" t="s">
        <v>212</v>
      </c>
      <c r="AF2212" s="190">
        <v>1</v>
      </c>
      <c r="AG2212" s="190">
        <v>100</v>
      </c>
      <c r="AI2212">
        <f t="shared" si="134"/>
        <v>5165</v>
      </c>
      <c r="AJ2212" t="str">
        <f t="shared" si="135"/>
        <v>Greater Adelaide</v>
      </c>
    </row>
    <row r="2213" spans="28:36" x14ac:dyDescent="0.2">
      <c r="AB2213" s="190">
        <v>5166</v>
      </c>
      <c r="AC2213" s="190">
        <v>5166</v>
      </c>
      <c r="AD2213" s="190" t="s">
        <v>247</v>
      </c>
      <c r="AE2213" s="190" t="s">
        <v>212</v>
      </c>
      <c r="AF2213" s="190">
        <v>1</v>
      </c>
      <c r="AG2213" s="190">
        <v>100</v>
      </c>
      <c r="AI2213">
        <f t="shared" si="134"/>
        <v>5166</v>
      </c>
      <c r="AJ2213" t="str">
        <f t="shared" si="135"/>
        <v>Greater Adelaide</v>
      </c>
    </row>
    <row r="2214" spans="28:36" x14ac:dyDescent="0.2">
      <c r="AB2214" s="190">
        <v>5167</v>
      </c>
      <c r="AC2214" s="190">
        <v>5167</v>
      </c>
      <c r="AD2214" s="190" t="s">
        <v>247</v>
      </c>
      <c r="AE2214" s="190" t="s">
        <v>212</v>
      </c>
      <c r="AF2214" s="190">
        <v>1</v>
      </c>
      <c r="AG2214" s="190">
        <v>100</v>
      </c>
      <c r="AI2214">
        <f t="shared" si="134"/>
        <v>5167</v>
      </c>
      <c r="AJ2214" t="str">
        <f t="shared" si="135"/>
        <v>Greater Adelaide</v>
      </c>
    </row>
    <row r="2215" spans="28:36" x14ac:dyDescent="0.2">
      <c r="AB2215" s="190">
        <v>5168</v>
      </c>
      <c r="AC2215" s="190">
        <v>5168</v>
      </c>
      <c r="AD2215" s="190" t="s">
        <v>247</v>
      </c>
      <c r="AE2215" s="190" t="s">
        <v>212</v>
      </c>
      <c r="AF2215" s="190">
        <v>1</v>
      </c>
      <c r="AG2215" s="190">
        <v>100</v>
      </c>
      <c r="AI2215">
        <f t="shared" si="134"/>
        <v>5168</v>
      </c>
      <c r="AJ2215" t="str">
        <f t="shared" si="135"/>
        <v>Greater Adelaide</v>
      </c>
    </row>
    <row r="2216" spans="28:36" x14ac:dyDescent="0.2">
      <c r="AB2216" s="190">
        <v>5169</v>
      </c>
      <c r="AC2216" s="190">
        <v>5169</v>
      </c>
      <c r="AD2216" s="190" t="s">
        <v>247</v>
      </c>
      <c r="AE2216" s="190" t="s">
        <v>212</v>
      </c>
      <c r="AF2216" s="190">
        <v>1</v>
      </c>
      <c r="AG2216" s="190">
        <v>100</v>
      </c>
      <c r="AI2216">
        <f t="shared" si="134"/>
        <v>5169</v>
      </c>
      <c r="AJ2216" t="str">
        <f t="shared" si="135"/>
        <v>Greater Adelaide</v>
      </c>
    </row>
    <row r="2217" spans="28:36" x14ac:dyDescent="0.2">
      <c r="AB2217" s="190">
        <v>5170</v>
      </c>
      <c r="AC2217" s="190">
        <v>5170</v>
      </c>
      <c r="AD2217" s="190" t="s">
        <v>247</v>
      </c>
      <c r="AE2217" s="190" t="s">
        <v>212</v>
      </c>
      <c r="AF2217" s="190">
        <v>1</v>
      </c>
      <c r="AG2217" s="190">
        <v>100</v>
      </c>
      <c r="AI2217">
        <f t="shared" si="134"/>
        <v>5170</v>
      </c>
      <c r="AJ2217" t="str">
        <f t="shared" si="135"/>
        <v>Greater Adelaide</v>
      </c>
    </row>
    <row r="2218" spans="28:36" x14ac:dyDescent="0.2">
      <c r="AB2218" s="190">
        <v>5171</v>
      </c>
      <c r="AC2218" s="190">
        <v>5171</v>
      </c>
      <c r="AD2218" s="190" t="s">
        <v>247</v>
      </c>
      <c r="AE2218" s="190" t="s">
        <v>212</v>
      </c>
      <c r="AF2218" s="190">
        <v>1</v>
      </c>
      <c r="AG2218" s="190">
        <v>100</v>
      </c>
      <c r="AI2218">
        <f t="shared" si="134"/>
        <v>5171</v>
      </c>
      <c r="AJ2218" t="str">
        <f t="shared" si="135"/>
        <v>Greater Adelaide</v>
      </c>
    </row>
    <row r="2219" spans="28:36" x14ac:dyDescent="0.2">
      <c r="AB2219" s="190">
        <v>5172</v>
      </c>
      <c r="AC2219" s="190">
        <v>5172</v>
      </c>
      <c r="AD2219" s="190" t="s">
        <v>247</v>
      </c>
      <c r="AE2219" s="190" t="s">
        <v>212</v>
      </c>
      <c r="AF2219" s="190">
        <v>0.79468499999999997</v>
      </c>
      <c r="AG2219" s="190">
        <v>79.468500000000006</v>
      </c>
      <c r="AI2219">
        <f t="shared" si="134"/>
        <v>5172</v>
      </c>
      <c r="AJ2219" t="str">
        <f t="shared" si="135"/>
        <v>Greater Adelaide</v>
      </c>
    </row>
    <row r="2220" spans="28:36" x14ac:dyDescent="0.2">
      <c r="AB2220" s="190">
        <v>5172</v>
      </c>
      <c r="AC2220" s="190">
        <v>5172</v>
      </c>
      <c r="AD2220" s="190" t="s">
        <v>234</v>
      </c>
      <c r="AE2220" s="190" t="s">
        <v>191</v>
      </c>
      <c r="AF2220" s="190">
        <v>0.205315</v>
      </c>
      <c r="AG2220" s="190">
        <v>20.531500000000001</v>
      </c>
      <c r="AI2220">
        <f t="shared" si="134"/>
        <v>5172</v>
      </c>
      <c r="AJ2220" t="str">
        <f t="shared" si="135"/>
        <v>Rest of SA</v>
      </c>
    </row>
    <row r="2221" spans="28:36" x14ac:dyDescent="0.2">
      <c r="AB2221" s="190">
        <v>5173</v>
      </c>
      <c r="AC2221" s="190">
        <v>5173</v>
      </c>
      <c r="AD2221" s="190" t="s">
        <v>247</v>
      </c>
      <c r="AE2221" s="190" t="s">
        <v>212</v>
      </c>
      <c r="AF2221" s="190">
        <v>1</v>
      </c>
      <c r="AG2221" s="190">
        <v>100</v>
      </c>
      <c r="AI2221">
        <f t="shared" si="134"/>
        <v>5173</v>
      </c>
      <c r="AJ2221" t="str">
        <f t="shared" si="135"/>
        <v>Greater Adelaide</v>
      </c>
    </row>
    <row r="2222" spans="28:36" x14ac:dyDescent="0.2">
      <c r="AB2222" s="190">
        <v>5174</v>
      </c>
      <c r="AC2222" s="190">
        <v>5174</v>
      </c>
      <c r="AD2222" s="190" t="s">
        <v>247</v>
      </c>
      <c r="AE2222" s="190" t="s">
        <v>212</v>
      </c>
      <c r="AF2222" s="190">
        <v>0.99507500000000004</v>
      </c>
      <c r="AG2222" s="190">
        <v>99.507499999999993</v>
      </c>
      <c r="AI2222">
        <f t="shared" si="134"/>
        <v>5174</v>
      </c>
      <c r="AJ2222" t="str">
        <f t="shared" si="135"/>
        <v>Greater Adelaide</v>
      </c>
    </row>
    <row r="2223" spans="28:36" x14ac:dyDescent="0.2">
      <c r="AB2223" s="190">
        <v>5174</v>
      </c>
      <c r="AC2223" s="190">
        <v>5174</v>
      </c>
      <c r="AD2223" s="190" t="s">
        <v>234</v>
      </c>
      <c r="AE2223" s="190" t="s">
        <v>191</v>
      </c>
      <c r="AF2223" s="190">
        <v>4.9249000000000003E-3</v>
      </c>
      <c r="AG2223" s="190">
        <v>0.49249100000000001</v>
      </c>
      <c r="AI2223">
        <f t="shared" si="134"/>
        <v>5174</v>
      </c>
      <c r="AJ2223" t="str">
        <f t="shared" si="135"/>
        <v>Rest of SA</v>
      </c>
    </row>
    <row r="2224" spans="28:36" x14ac:dyDescent="0.2">
      <c r="AB2224" s="190">
        <v>5201</v>
      </c>
      <c r="AC2224" s="190">
        <v>5201</v>
      </c>
      <c r="AD2224" s="190" t="s">
        <v>247</v>
      </c>
      <c r="AE2224" s="190" t="s">
        <v>212</v>
      </c>
      <c r="AF2224" s="190">
        <v>0.874255</v>
      </c>
      <c r="AG2224" s="190">
        <v>87.4255</v>
      </c>
      <c r="AI2224">
        <f t="shared" si="134"/>
        <v>5201</v>
      </c>
      <c r="AJ2224" t="str">
        <f t="shared" si="135"/>
        <v>Greater Adelaide</v>
      </c>
    </row>
    <row r="2225" spans="28:36" x14ac:dyDescent="0.2">
      <c r="AB2225" s="190">
        <v>5201</v>
      </c>
      <c r="AC2225" s="190">
        <v>5201</v>
      </c>
      <c r="AD2225" s="190" t="s">
        <v>234</v>
      </c>
      <c r="AE2225" s="190" t="s">
        <v>191</v>
      </c>
      <c r="AF2225" s="190">
        <v>0.125745</v>
      </c>
      <c r="AG2225" s="190">
        <v>12.5745</v>
      </c>
      <c r="AI2225">
        <f t="shared" si="134"/>
        <v>5201</v>
      </c>
      <c r="AJ2225" t="str">
        <f t="shared" si="135"/>
        <v>Rest of SA</v>
      </c>
    </row>
    <row r="2226" spans="28:36" x14ac:dyDescent="0.2">
      <c r="AB2226" s="190">
        <v>5202</v>
      </c>
      <c r="AC2226" s="190">
        <v>5202</v>
      </c>
      <c r="AD2226" s="190" t="s">
        <v>234</v>
      </c>
      <c r="AE2226" s="190" t="s">
        <v>191</v>
      </c>
      <c r="AF2226" s="190">
        <v>0.99941400000000002</v>
      </c>
      <c r="AG2226" s="190">
        <v>99.941400000000002</v>
      </c>
      <c r="AI2226">
        <f t="shared" si="134"/>
        <v>5202</v>
      </c>
      <c r="AJ2226" t="str">
        <f t="shared" si="135"/>
        <v>Rest of SA</v>
      </c>
    </row>
    <row r="2227" spans="28:36" x14ac:dyDescent="0.2">
      <c r="AB2227" s="190">
        <v>5203</v>
      </c>
      <c r="AC2227" s="190">
        <v>5203</v>
      </c>
      <c r="AD2227" s="190" t="s">
        <v>234</v>
      </c>
      <c r="AE2227" s="190" t="s">
        <v>191</v>
      </c>
      <c r="AF2227" s="190">
        <v>1</v>
      </c>
      <c r="AG2227" s="190">
        <v>100</v>
      </c>
      <c r="AI2227">
        <f t="shared" si="134"/>
        <v>5203</v>
      </c>
      <c r="AJ2227" t="str">
        <f t="shared" si="135"/>
        <v>Rest of SA</v>
      </c>
    </row>
    <row r="2228" spans="28:36" x14ac:dyDescent="0.2">
      <c r="AB2228" s="190">
        <v>5204</v>
      </c>
      <c r="AC2228" s="190">
        <v>5204</v>
      </c>
      <c r="AD2228" s="190" t="s">
        <v>234</v>
      </c>
      <c r="AE2228" s="190" t="s">
        <v>191</v>
      </c>
      <c r="AF2228" s="190">
        <v>0.99919599999999997</v>
      </c>
      <c r="AG2228" s="190">
        <v>99.919600000000003</v>
      </c>
      <c r="AI2228">
        <f t="shared" si="134"/>
        <v>5204</v>
      </c>
      <c r="AJ2228" t="str">
        <f t="shared" si="135"/>
        <v>Rest of SA</v>
      </c>
    </row>
    <row r="2229" spans="28:36" x14ac:dyDescent="0.2">
      <c r="AB2229" s="190">
        <v>5210</v>
      </c>
      <c r="AC2229" s="190">
        <v>5210</v>
      </c>
      <c r="AD2229" s="190" t="s">
        <v>234</v>
      </c>
      <c r="AE2229" s="190" t="s">
        <v>191</v>
      </c>
      <c r="AF2229" s="190">
        <v>1</v>
      </c>
      <c r="AG2229" s="190">
        <v>100</v>
      </c>
      <c r="AI2229">
        <f t="shared" si="134"/>
        <v>5210</v>
      </c>
      <c r="AJ2229" t="str">
        <f t="shared" si="135"/>
        <v>Rest of SA</v>
      </c>
    </row>
    <row r="2230" spans="28:36" x14ac:dyDescent="0.2">
      <c r="AB2230" s="190">
        <v>5211</v>
      </c>
      <c r="AC2230" s="190">
        <v>5211</v>
      </c>
      <c r="AD2230" s="190" t="s">
        <v>234</v>
      </c>
      <c r="AE2230" s="190" t="s">
        <v>191</v>
      </c>
      <c r="AF2230" s="190">
        <v>0.999919</v>
      </c>
      <c r="AG2230" s="190">
        <v>99.991900000000001</v>
      </c>
      <c r="AI2230">
        <f t="shared" si="134"/>
        <v>5211</v>
      </c>
      <c r="AJ2230" t="str">
        <f t="shared" si="135"/>
        <v>Rest of SA</v>
      </c>
    </row>
    <row r="2231" spans="28:36" x14ac:dyDescent="0.2">
      <c r="AB2231" s="190">
        <v>5212</v>
      </c>
      <c r="AC2231" s="190">
        <v>5212</v>
      </c>
      <c r="AD2231" s="190" t="s">
        <v>234</v>
      </c>
      <c r="AE2231" s="190" t="s">
        <v>191</v>
      </c>
      <c r="AF2231" s="190">
        <v>0.99999899999999997</v>
      </c>
      <c r="AG2231" s="190">
        <v>99.999899999999997</v>
      </c>
      <c r="AI2231">
        <f t="shared" si="134"/>
        <v>5212</v>
      </c>
      <c r="AJ2231" t="str">
        <f t="shared" si="135"/>
        <v>Rest of SA</v>
      </c>
    </row>
    <row r="2232" spans="28:36" x14ac:dyDescent="0.2">
      <c r="AB2232" s="190">
        <v>5213</v>
      </c>
      <c r="AC2232" s="190">
        <v>5213</v>
      </c>
      <c r="AD2232" s="190" t="s">
        <v>234</v>
      </c>
      <c r="AE2232" s="190" t="s">
        <v>191</v>
      </c>
      <c r="AF2232" s="190">
        <v>1</v>
      </c>
      <c r="AG2232" s="190">
        <v>100</v>
      </c>
      <c r="AI2232">
        <f t="shared" si="134"/>
        <v>5213</v>
      </c>
      <c r="AJ2232" t="str">
        <f t="shared" si="135"/>
        <v>Rest of SA</v>
      </c>
    </row>
    <row r="2233" spans="28:36" x14ac:dyDescent="0.2">
      <c r="AB2233" s="190">
        <v>5214</v>
      </c>
      <c r="AC2233" s="190">
        <v>5214</v>
      </c>
      <c r="AD2233" s="190" t="s">
        <v>234</v>
      </c>
      <c r="AE2233" s="190" t="s">
        <v>191</v>
      </c>
      <c r="AF2233" s="190">
        <v>1</v>
      </c>
      <c r="AG2233" s="190">
        <v>100</v>
      </c>
      <c r="AI2233">
        <f t="shared" si="134"/>
        <v>5214</v>
      </c>
      <c r="AJ2233" t="str">
        <f t="shared" si="135"/>
        <v>Rest of SA</v>
      </c>
    </row>
    <row r="2234" spans="28:36" x14ac:dyDescent="0.2">
      <c r="AB2234" s="190">
        <v>5220</v>
      </c>
      <c r="AC2234" s="190">
        <v>5220</v>
      </c>
      <c r="AD2234" s="190" t="s">
        <v>234</v>
      </c>
      <c r="AE2234" s="190" t="s">
        <v>191</v>
      </c>
      <c r="AF2234" s="190">
        <v>1</v>
      </c>
      <c r="AG2234" s="190">
        <v>100</v>
      </c>
      <c r="AI2234">
        <f t="shared" si="134"/>
        <v>5220</v>
      </c>
      <c r="AJ2234" t="str">
        <f t="shared" si="135"/>
        <v>Rest of SA</v>
      </c>
    </row>
    <row r="2235" spans="28:36" x14ac:dyDescent="0.2">
      <c r="AB2235" s="190">
        <v>5221</v>
      </c>
      <c r="AC2235" s="190">
        <v>5221</v>
      </c>
      <c r="AD2235" s="190" t="s">
        <v>234</v>
      </c>
      <c r="AE2235" s="190" t="s">
        <v>191</v>
      </c>
      <c r="AF2235" s="190">
        <v>0.96816500000000005</v>
      </c>
      <c r="AG2235" s="190">
        <v>96.816500000000005</v>
      </c>
      <c r="AI2235">
        <f t="shared" si="134"/>
        <v>5221</v>
      </c>
      <c r="AJ2235" t="str">
        <f t="shared" si="135"/>
        <v>Rest of SA</v>
      </c>
    </row>
    <row r="2236" spans="28:36" x14ac:dyDescent="0.2">
      <c r="AB2236" s="190">
        <v>5222</v>
      </c>
      <c r="AC2236" s="190">
        <v>5222</v>
      </c>
      <c r="AD2236" s="190" t="s">
        <v>234</v>
      </c>
      <c r="AE2236" s="190" t="s">
        <v>191</v>
      </c>
      <c r="AF2236" s="190">
        <v>0.99810100000000002</v>
      </c>
      <c r="AG2236" s="190">
        <v>99.810100000000006</v>
      </c>
      <c r="AI2236">
        <f t="shared" si="134"/>
        <v>5222</v>
      </c>
      <c r="AJ2236" t="str">
        <f t="shared" si="135"/>
        <v>Rest of SA</v>
      </c>
    </row>
    <row r="2237" spans="28:36" x14ac:dyDescent="0.2">
      <c r="AB2237" s="190">
        <v>5223</v>
      </c>
      <c r="AC2237" s="190">
        <v>5223</v>
      </c>
      <c r="AD2237" s="190" t="s">
        <v>234</v>
      </c>
      <c r="AE2237" s="190" t="s">
        <v>191</v>
      </c>
      <c r="AF2237" s="190">
        <v>0.99831300000000001</v>
      </c>
      <c r="AG2237" s="190">
        <v>99.831299999999999</v>
      </c>
      <c r="AI2237">
        <f t="shared" si="134"/>
        <v>5223</v>
      </c>
      <c r="AJ2237" t="str">
        <f t="shared" si="135"/>
        <v>Rest of SA</v>
      </c>
    </row>
    <row r="2238" spans="28:36" x14ac:dyDescent="0.2">
      <c r="AB2238" s="190">
        <v>5231</v>
      </c>
      <c r="AC2238" s="190">
        <v>5231</v>
      </c>
      <c r="AD2238" s="190" t="s">
        <v>247</v>
      </c>
      <c r="AE2238" s="190" t="s">
        <v>212</v>
      </c>
      <c r="AF2238" s="190">
        <v>1</v>
      </c>
      <c r="AG2238" s="190">
        <v>100</v>
      </c>
      <c r="AI2238">
        <f t="shared" si="134"/>
        <v>5231</v>
      </c>
      <c r="AJ2238" t="str">
        <f t="shared" si="135"/>
        <v>Greater Adelaide</v>
      </c>
    </row>
    <row r="2239" spans="28:36" x14ac:dyDescent="0.2">
      <c r="AB2239" s="190">
        <v>5232</v>
      </c>
      <c r="AC2239" s="190">
        <v>5232</v>
      </c>
      <c r="AD2239" s="190" t="s">
        <v>247</v>
      </c>
      <c r="AE2239" s="190" t="s">
        <v>212</v>
      </c>
      <c r="AF2239" s="190">
        <v>1</v>
      </c>
      <c r="AG2239" s="190">
        <v>100</v>
      </c>
      <c r="AI2239">
        <f t="shared" ref="AI2239:AI2302" si="136">AB2239*1</f>
        <v>5232</v>
      </c>
      <c r="AJ2239" t="str">
        <f t="shared" ref="AJ2239:AJ2302" si="137">AE2239</f>
        <v>Greater Adelaide</v>
      </c>
    </row>
    <row r="2240" spans="28:36" x14ac:dyDescent="0.2">
      <c r="AB2240" s="190">
        <v>5233</v>
      </c>
      <c r="AC2240" s="190">
        <v>5233</v>
      </c>
      <c r="AD2240" s="190" t="s">
        <v>247</v>
      </c>
      <c r="AE2240" s="190" t="s">
        <v>212</v>
      </c>
      <c r="AF2240" s="190">
        <v>1</v>
      </c>
      <c r="AG2240" s="190">
        <v>100</v>
      </c>
      <c r="AI2240">
        <f t="shared" si="136"/>
        <v>5233</v>
      </c>
      <c r="AJ2240" t="str">
        <f t="shared" si="137"/>
        <v>Greater Adelaide</v>
      </c>
    </row>
    <row r="2241" spans="28:36" x14ac:dyDescent="0.2">
      <c r="AB2241" s="190">
        <v>5234</v>
      </c>
      <c r="AC2241" s="190">
        <v>5234</v>
      </c>
      <c r="AD2241" s="190" t="s">
        <v>247</v>
      </c>
      <c r="AE2241" s="190" t="s">
        <v>212</v>
      </c>
      <c r="AF2241" s="190">
        <v>0.98542200000000002</v>
      </c>
      <c r="AG2241" s="190">
        <v>98.542199999999994</v>
      </c>
      <c r="AI2241">
        <f t="shared" si="136"/>
        <v>5234</v>
      </c>
      <c r="AJ2241" t="str">
        <f t="shared" si="137"/>
        <v>Greater Adelaide</v>
      </c>
    </row>
    <row r="2242" spans="28:36" x14ac:dyDescent="0.2">
      <c r="AB2242" s="190">
        <v>5234</v>
      </c>
      <c r="AC2242" s="190">
        <v>5234</v>
      </c>
      <c r="AD2242" s="190" t="s">
        <v>234</v>
      </c>
      <c r="AE2242" s="190" t="s">
        <v>191</v>
      </c>
      <c r="AF2242" s="190">
        <v>1.45784E-2</v>
      </c>
      <c r="AG2242" s="190">
        <v>1.45784</v>
      </c>
      <c r="AI2242">
        <f t="shared" si="136"/>
        <v>5234</v>
      </c>
      <c r="AJ2242" t="str">
        <f t="shared" si="137"/>
        <v>Rest of SA</v>
      </c>
    </row>
    <row r="2243" spans="28:36" x14ac:dyDescent="0.2">
      <c r="AB2243" s="190">
        <v>5235</v>
      </c>
      <c r="AC2243" s="190">
        <v>5235</v>
      </c>
      <c r="AD2243" s="190" t="s">
        <v>247</v>
      </c>
      <c r="AE2243" s="190" t="s">
        <v>212</v>
      </c>
      <c r="AF2243" s="190">
        <v>2.44768E-2</v>
      </c>
      <c r="AG2243" s="190">
        <v>2.4476800000000001</v>
      </c>
      <c r="AI2243">
        <f t="shared" si="136"/>
        <v>5235</v>
      </c>
      <c r="AJ2243" t="str">
        <f t="shared" si="137"/>
        <v>Greater Adelaide</v>
      </c>
    </row>
    <row r="2244" spans="28:36" x14ac:dyDescent="0.2">
      <c r="AB2244" s="190">
        <v>5235</v>
      </c>
      <c r="AC2244" s="190">
        <v>5235</v>
      </c>
      <c r="AD2244" s="190" t="s">
        <v>234</v>
      </c>
      <c r="AE2244" s="190" t="s">
        <v>191</v>
      </c>
      <c r="AF2244" s="190">
        <v>0.97552300000000003</v>
      </c>
      <c r="AG2244" s="190">
        <v>97.552300000000002</v>
      </c>
      <c r="AI2244">
        <f t="shared" si="136"/>
        <v>5235</v>
      </c>
      <c r="AJ2244" t="str">
        <f t="shared" si="137"/>
        <v>Rest of SA</v>
      </c>
    </row>
    <row r="2245" spans="28:36" x14ac:dyDescent="0.2">
      <c r="AB2245" s="190">
        <v>5236</v>
      </c>
      <c r="AC2245" s="190">
        <v>5236</v>
      </c>
      <c r="AD2245" s="190" t="s">
        <v>234</v>
      </c>
      <c r="AE2245" s="190" t="s">
        <v>191</v>
      </c>
      <c r="AF2245" s="190">
        <v>1</v>
      </c>
      <c r="AG2245" s="190">
        <v>100</v>
      </c>
      <c r="AI2245">
        <f t="shared" si="136"/>
        <v>5236</v>
      </c>
      <c r="AJ2245" t="str">
        <f t="shared" si="137"/>
        <v>Rest of SA</v>
      </c>
    </row>
    <row r="2246" spans="28:36" x14ac:dyDescent="0.2">
      <c r="AB2246" s="190">
        <v>5237</v>
      </c>
      <c r="AC2246" s="190">
        <v>5237</v>
      </c>
      <c r="AD2246" s="190" t="s">
        <v>234</v>
      </c>
      <c r="AE2246" s="190" t="s">
        <v>191</v>
      </c>
      <c r="AF2246" s="190">
        <v>1</v>
      </c>
      <c r="AG2246" s="190">
        <v>100</v>
      </c>
      <c r="AI2246">
        <f t="shared" si="136"/>
        <v>5237</v>
      </c>
      <c r="AJ2246" t="str">
        <f t="shared" si="137"/>
        <v>Rest of SA</v>
      </c>
    </row>
    <row r="2247" spans="28:36" x14ac:dyDescent="0.2">
      <c r="AB2247" s="190">
        <v>5238</v>
      </c>
      <c r="AC2247" s="190">
        <v>5238</v>
      </c>
      <c r="AD2247" s="190" t="s">
        <v>234</v>
      </c>
      <c r="AE2247" s="190" t="s">
        <v>191</v>
      </c>
      <c r="AF2247" s="190">
        <v>1</v>
      </c>
      <c r="AG2247" s="190">
        <v>100</v>
      </c>
      <c r="AI2247">
        <f t="shared" si="136"/>
        <v>5238</v>
      </c>
      <c r="AJ2247" t="str">
        <f t="shared" si="137"/>
        <v>Rest of SA</v>
      </c>
    </row>
    <row r="2248" spans="28:36" x14ac:dyDescent="0.2">
      <c r="AB2248" s="190">
        <v>5240</v>
      </c>
      <c r="AC2248" s="190">
        <v>5240</v>
      </c>
      <c r="AD2248" s="190" t="s">
        <v>247</v>
      </c>
      <c r="AE2248" s="190" t="s">
        <v>212</v>
      </c>
      <c r="AF2248" s="190">
        <v>1</v>
      </c>
      <c r="AG2248" s="190">
        <v>100</v>
      </c>
      <c r="AI2248">
        <f t="shared" si="136"/>
        <v>5240</v>
      </c>
      <c r="AJ2248" t="str">
        <f t="shared" si="137"/>
        <v>Greater Adelaide</v>
      </c>
    </row>
    <row r="2249" spans="28:36" x14ac:dyDescent="0.2">
      <c r="AB2249" s="190">
        <v>5241</v>
      </c>
      <c r="AC2249" s="190">
        <v>5241</v>
      </c>
      <c r="AD2249" s="190" t="s">
        <v>247</v>
      </c>
      <c r="AE2249" s="190" t="s">
        <v>212</v>
      </c>
      <c r="AF2249" s="190">
        <v>1</v>
      </c>
      <c r="AG2249" s="190">
        <v>100</v>
      </c>
      <c r="AI2249">
        <f t="shared" si="136"/>
        <v>5241</v>
      </c>
      <c r="AJ2249" t="str">
        <f t="shared" si="137"/>
        <v>Greater Adelaide</v>
      </c>
    </row>
    <row r="2250" spans="28:36" x14ac:dyDescent="0.2">
      <c r="AB2250" s="190">
        <v>5242</v>
      </c>
      <c r="AC2250" s="190">
        <v>5242</v>
      </c>
      <c r="AD2250" s="190" t="s">
        <v>247</v>
      </c>
      <c r="AE2250" s="190" t="s">
        <v>212</v>
      </c>
      <c r="AF2250" s="190">
        <v>1</v>
      </c>
      <c r="AG2250" s="190">
        <v>100</v>
      </c>
      <c r="AI2250">
        <f t="shared" si="136"/>
        <v>5242</v>
      </c>
      <c r="AJ2250" t="str">
        <f t="shared" si="137"/>
        <v>Greater Adelaide</v>
      </c>
    </row>
    <row r="2251" spans="28:36" x14ac:dyDescent="0.2">
      <c r="AB2251" s="190">
        <v>5243</v>
      </c>
      <c r="AC2251" s="190">
        <v>5243</v>
      </c>
      <c r="AD2251" s="190" t="s">
        <v>247</v>
      </c>
      <c r="AE2251" s="190" t="s">
        <v>212</v>
      </c>
      <c r="AF2251" s="190">
        <v>1</v>
      </c>
      <c r="AG2251" s="190">
        <v>100</v>
      </c>
      <c r="AI2251">
        <f t="shared" si="136"/>
        <v>5243</v>
      </c>
      <c r="AJ2251" t="str">
        <f t="shared" si="137"/>
        <v>Greater Adelaide</v>
      </c>
    </row>
    <row r="2252" spans="28:36" x14ac:dyDescent="0.2">
      <c r="AB2252" s="190">
        <v>5244</v>
      </c>
      <c r="AC2252" s="190">
        <v>5244</v>
      </c>
      <c r="AD2252" s="190" t="s">
        <v>247</v>
      </c>
      <c r="AE2252" s="190" t="s">
        <v>212</v>
      </c>
      <c r="AF2252" s="190">
        <v>0.98906000000000005</v>
      </c>
      <c r="AG2252" s="190">
        <v>98.906000000000006</v>
      </c>
      <c r="AI2252">
        <f t="shared" si="136"/>
        <v>5244</v>
      </c>
      <c r="AJ2252" t="str">
        <f t="shared" si="137"/>
        <v>Greater Adelaide</v>
      </c>
    </row>
    <row r="2253" spans="28:36" x14ac:dyDescent="0.2">
      <c r="AB2253" s="190">
        <v>5244</v>
      </c>
      <c r="AC2253" s="190">
        <v>5244</v>
      </c>
      <c r="AD2253" s="190" t="s">
        <v>234</v>
      </c>
      <c r="AE2253" s="190" t="s">
        <v>191</v>
      </c>
      <c r="AF2253" s="190">
        <v>1.0939600000000001E-2</v>
      </c>
      <c r="AG2253" s="190">
        <v>1.09396</v>
      </c>
      <c r="AI2253">
        <f t="shared" si="136"/>
        <v>5244</v>
      </c>
      <c r="AJ2253" t="str">
        <f t="shared" si="137"/>
        <v>Rest of SA</v>
      </c>
    </row>
    <row r="2254" spans="28:36" x14ac:dyDescent="0.2">
      <c r="AB2254" s="190">
        <v>5245</v>
      </c>
      <c r="AC2254" s="190">
        <v>5245</v>
      </c>
      <c r="AD2254" s="190" t="s">
        <v>247</v>
      </c>
      <c r="AE2254" s="190" t="s">
        <v>212</v>
      </c>
      <c r="AF2254" s="190">
        <v>1</v>
      </c>
      <c r="AG2254" s="190">
        <v>100</v>
      </c>
      <c r="AI2254">
        <f t="shared" si="136"/>
        <v>5245</v>
      </c>
      <c r="AJ2254" t="str">
        <f t="shared" si="137"/>
        <v>Greater Adelaide</v>
      </c>
    </row>
    <row r="2255" spans="28:36" x14ac:dyDescent="0.2">
      <c r="AB2255" s="190">
        <v>5250</v>
      </c>
      <c r="AC2255" s="190">
        <v>5250</v>
      </c>
      <c r="AD2255" s="190" t="s">
        <v>247</v>
      </c>
      <c r="AE2255" s="190" t="s">
        <v>212</v>
      </c>
      <c r="AF2255" s="190">
        <v>1</v>
      </c>
      <c r="AG2255" s="190">
        <v>100</v>
      </c>
      <c r="AI2255">
        <f t="shared" si="136"/>
        <v>5250</v>
      </c>
      <c r="AJ2255" t="str">
        <f t="shared" si="137"/>
        <v>Greater Adelaide</v>
      </c>
    </row>
    <row r="2256" spans="28:36" x14ac:dyDescent="0.2">
      <c r="AB2256" s="190">
        <v>5251</v>
      </c>
      <c r="AC2256" s="190">
        <v>5251</v>
      </c>
      <c r="AD2256" s="190" t="s">
        <v>247</v>
      </c>
      <c r="AE2256" s="190" t="s">
        <v>212</v>
      </c>
      <c r="AF2256" s="190">
        <v>1</v>
      </c>
      <c r="AG2256" s="190">
        <v>100</v>
      </c>
      <c r="AI2256">
        <f t="shared" si="136"/>
        <v>5251</v>
      </c>
      <c r="AJ2256" t="str">
        <f t="shared" si="137"/>
        <v>Greater Adelaide</v>
      </c>
    </row>
    <row r="2257" spans="28:36" x14ac:dyDescent="0.2">
      <c r="AB2257" s="190">
        <v>5252</v>
      </c>
      <c r="AC2257" s="190">
        <v>5252</v>
      </c>
      <c r="AD2257" s="190" t="s">
        <v>247</v>
      </c>
      <c r="AE2257" s="190" t="s">
        <v>212</v>
      </c>
      <c r="AF2257" s="190">
        <v>0.99946699999999999</v>
      </c>
      <c r="AG2257" s="190">
        <v>99.946700000000007</v>
      </c>
      <c r="AI2257">
        <f t="shared" si="136"/>
        <v>5252</v>
      </c>
      <c r="AJ2257" t="str">
        <f t="shared" si="137"/>
        <v>Greater Adelaide</v>
      </c>
    </row>
    <row r="2258" spans="28:36" x14ac:dyDescent="0.2">
      <c r="AB2258" s="190">
        <v>5252</v>
      </c>
      <c r="AC2258" s="190">
        <v>5252</v>
      </c>
      <c r="AD2258" s="190" t="s">
        <v>234</v>
      </c>
      <c r="AE2258" s="190" t="s">
        <v>191</v>
      </c>
      <c r="AF2258" s="190">
        <v>5.3260000000000004E-4</v>
      </c>
      <c r="AG2258" s="190">
        <v>5.3264300000000001E-2</v>
      </c>
      <c r="AI2258">
        <f t="shared" si="136"/>
        <v>5252</v>
      </c>
      <c r="AJ2258" t="str">
        <f t="shared" si="137"/>
        <v>Rest of SA</v>
      </c>
    </row>
    <row r="2259" spans="28:36" x14ac:dyDescent="0.2">
      <c r="AB2259" s="190">
        <v>5253</v>
      </c>
      <c r="AC2259" s="190">
        <v>5253</v>
      </c>
      <c r="AD2259" s="190" t="s">
        <v>234</v>
      </c>
      <c r="AE2259" s="190" t="s">
        <v>191</v>
      </c>
      <c r="AF2259" s="190">
        <v>1</v>
      </c>
      <c r="AG2259" s="190">
        <v>100</v>
      </c>
      <c r="AI2259">
        <f t="shared" si="136"/>
        <v>5253</v>
      </c>
      <c r="AJ2259" t="str">
        <f t="shared" si="137"/>
        <v>Rest of SA</v>
      </c>
    </row>
    <row r="2260" spans="28:36" x14ac:dyDescent="0.2">
      <c r="AB2260" s="190">
        <v>5254</v>
      </c>
      <c r="AC2260" s="190">
        <v>5254</v>
      </c>
      <c r="AD2260" s="190" t="s">
        <v>247</v>
      </c>
      <c r="AE2260" s="190" t="s">
        <v>212</v>
      </c>
      <c r="AF2260" s="190">
        <v>0.16154199999999999</v>
      </c>
      <c r="AG2260" s="190">
        <v>16.154199999999999</v>
      </c>
      <c r="AI2260">
        <f t="shared" si="136"/>
        <v>5254</v>
      </c>
      <c r="AJ2260" t="str">
        <f t="shared" si="137"/>
        <v>Greater Adelaide</v>
      </c>
    </row>
    <row r="2261" spans="28:36" x14ac:dyDescent="0.2">
      <c r="AB2261" s="190">
        <v>5254</v>
      </c>
      <c r="AC2261" s="190">
        <v>5254</v>
      </c>
      <c r="AD2261" s="190" t="s">
        <v>234</v>
      </c>
      <c r="AE2261" s="190" t="s">
        <v>191</v>
      </c>
      <c r="AF2261" s="190">
        <v>0.83845800000000004</v>
      </c>
      <c r="AG2261" s="190">
        <v>83.845799999999997</v>
      </c>
      <c r="AI2261">
        <f t="shared" si="136"/>
        <v>5254</v>
      </c>
      <c r="AJ2261" t="str">
        <f t="shared" si="137"/>
        <v>Rest of SA</v>
      </c>
    </row>
    <row r="2262" spans="28:36" x14ac:dyDescent="0.2">
      <c r="AB2262" s="190">
        <v>5255</v>
      </c>
      <c r="AC2262" s="190">
        <v>5255</v>
      </c>
      <c r="AD2262" s="190" t="s">
        <v>247</v>
      </c>
      <c r="AE2262" s="190" t="s">
        <v>212</v>
      </c>
      <c r="AF2262" s="190">
        <v>8.8889999999999998E-4</v>
      </c>
      <c r="AG2262" s="190">
        <v>8.8893100000000003E-2</v>
      </c>
      <c r="AI2262">
        <f t="shared" si="136"/>
        <v>5255</v>
      </c>
      <c r="AJ2262" t="str">
        <f t="shared" si="137"/>
        <v>Greater Adelaide</v>
      </c>
    </row>
    <row r="2263" spans="28:36" x14ac:dyDescent="0.2">
      <c r="AB2263" s="190">
        <v>5255</v>
      </c>
      <c r="AC2263" s="190">
        <v>5255</v>
      </c>
      <c r="AD2263" s="190" t="s">
        <v>234</v>
      </c>
      <c r="AE2263" s="190" t="s">
        <v>191</v>
      </c>
      <c r="AF2263" s="190">
        <v>0.99911099999999997</v>
      </c>
      <c r="AG2263" s="190">
        <v>99.911100000000005</v>
      </c>
      <c r="AI2263">
        <f t="shared" si="136"/>
        <v>5255</v>
      </c>
      <c r="AJ2263" t="str">
        <f t="shared" si="137"/>
        <v>Rest of SA</v>
      </c>
    </row>
    <row r="2264" spans="28:36" x14ac:dyDescent="0.2">
      <c r="AB2264" s="190">
        <v>5256</v>
      </c>
      <c r="AC2264" s="190">
        <v>5256</v>
      </c>
      <c r="AD2264" s="190" t="s">
        <v>234</v>
      </c>
      <c r="AE2264" s="190" t="s">
        <v>191</v>
      </c>
      <c r="AF2264" s="190">
        <v>1</v>
      </c>
      <c r="AG2264" s="190">
        <v>100</v>
      </c>
      <c r="AI2264">
        <f t="shared" si="136"/>
        <v>5256</v>
      </c>
      <c r="AJ2264" t="str">
        <f t="shared" si="137"/>
        <v>Rest of SA</v>
      </c>
    </row>
    <row r="2265" spans="28:36" x14ac:dyDescent="0.2">
      <c r="AB2265" s="190">
        <v>5259</v>
      </c>
      <c r="AC2265" s="190">
        <v>5259</v>
      </c>
      <c r="AD2265" s="190" t="s">
        <v>234</v>
      </c>
      <c r="AE2265" s="190" t="s">
        <v>191</v>
      </c>
      <c r="AF2265" s="190">
        <v>1</v>
      </c>
      <c r="AG2265" s="190">
        <v>100</v>
      </c>
      <c r="AI2265">
        <f t="shared" si="136"/>
        <v>5259</v>
      </c>
      <c r="AJ2265" t="str">
        <f t="shared" si="137"/>
        <v>Rest of SA</v>
      </c>
    </row>
    <row r="2266" spans="28:36" x14ac:dyDescent="0.2">
      <c r="AB2266" s="190">
        <v>5260</v>
      </c>
      <c r="AC2266" s="190">
        <v>5260</v>
      </c>
      <c r="AD2266" s="190" t="s">
        <v>234</v>
      </c>
      <c r="AE2266" s="190" t="s">
        <v>191</v>
      </c>
      <c r="AF2266" s="190">
        <v>1</v>
      </c>
      <c r="AG2266" s="190">
        <v>100</v>
      </c>
      <c r="AI2266">
        <f t="shared" si="136"/>
        <v>5260</v>
      </c>
      <c r="AJ2266" t="str">
        <f t="shared" si="137"/>
        <v>Rest of SA</v>
      </c>
    </row>
    <row r="2267" spans="28:36" x14ac:dyDescent="0.2">
      <c r="AB2267" s="190">
        <v>5261</v>
      </c>
      <c r="AC2267" s="190">
        <v>5261</v>
      </c>
      <c r="AD2267" s="190" t="s">
        <v>234</v>
      </c>
      <c r="AE2267" s="190" t="s">
        <v>191</v>
      </c>
      <c r="AF2267" s="190">
        <v>1</v>
      </c>
      <c r="AG2267" s="190">
        <v>100</v>
      </c>
      <c r="AI2267">
        <f t="shared" si="136"/>
        <v>5261</v>
      </c>
      <c r="AJ2267" t="str">
        <f t="shared" si="137"/>
        <v>Rest of SA</v>
      </c>
    </row>
    <row r="2268" spans="28:36" x14ac:dyDescent="0.2">
      <c r="AB2268" s="190">
        <v>5262</v>
      </c>
      <c r="AC2268" s="190">
        <v>5262</v>
      </c>
      <c r="AD2268" s="190" t="s">
        <v>234</v>
      </c>
      <c r="AE2268" s="190" t="s">
        <v>191</v>
      </c>
      <c r="AF2268" s="190">
        <v>1</v>
      </c>
      <c r="AG2268" s="190">
        <v>100</v>
      </c>
      <c r="AI2268">
        <f t="shared" si="136"/>
        <v>5262</v>
      </c>
      <c r="AJ2268" t="str">
        <f t="shared" si="137"/>
        <v>Rest of SA</v>
      </c>
    </row>
    <row r="2269" spans="28:36" x14ac:dyDescent="0.2">
      <c r="AB2269" s="190">
        <v>5263</v>
      </c>
      <c r="AC2269" s="190">
        <v>5263</v>
      </c>
      <c r="AD2269" s="190" t="s">
        <v>234</v>
      </c>
      <c r="AE2269" s="190" t="s">
        <v>191</v>
      </c>
      <c r="AF2269" s="190">
        <v>1</v>
      </c>
      <c r="AG2269" s="190">
        <v>100</v>
      </c>
      <c r="AI2269">
        <f t="shared" si="136"/>
        <v>5263</v>
      </c>
      <c r="AJ2269" t="str">
        <f t="shared" si="137"/>
        <v>Rest of SA</v>
      </c>
    </row>
    <row r="2270" spans="28:36" x14ac:dyDescent="0.2">
      <c r="AB2270" s="190">
        <v>5264</v>
      </c>
      <c r="AC2270" s="190">
        <v>5264</v>
      </c>
      <c r="AD2270" s="190" t="s">
        <v>234</v>
      </c>
      <c r="AE2270" s="190" t="s">
        <v>191</v>
      </c>
      <c r="AF2270" s="190">
        <v>1</v>
      </c>
      <c r="AG2270" s="190">
        <v>100</v>
      </c>
      <c r="AI2270">
        <f t="shared" si="136"/>
        <v>5264</v>
      </c>
      <c r="AJ2270" t="str">
        <f t="shared" si="137"/>
        <v>Rest of SA</v>
      </c>
    </row>
    <row r="2271" spans="28:36" x14ac:dyDescent="0.2">
      <c r="AB2271" s="190">
        <v>5265</v>
      </c>
      <c r="AC2271" s="190">
        <v>5265</v>
      </c>
      <c r="AD2271" s="190" t="s">
        <v>234</v>
      </c>
      <c r="AE2271" s="190" t="s">
        <v>191</v>
      </c>
      <c r="AF2271" s="190">
        <v>1</v>
      </c>
      <c r="AG2271" s="190">
        <v>100</v>
      </c>
      <c r="AI2271">
        <f t="shared" si="136"/>
        <v>5265</v>
      </c>
      <c r="AJ2271" t="str">
        <f t="shared" si="137"/>
        <v>Rest of SA</v>
      </c>
    </row>
    <row r="2272" spans="28:36" x14ac:dyDescent="0.2">
      <c r="AB2272" s="190">
        <v>5266</v>
      </c>
      <c r="AC2272" s="190">
        <v>5266</v>
      </c>
      <c r="AD2272" s="190" t="s">
        <v>234</v>
      </c>
      <c r="AE2272" s="190" t="s">
        <v>191</v>
      </c>
      <c r="AF2272" s="190">
        <v>1</v>
      </c>
      <c r="AG2272" s="190">
        <v>100</v>
      </c>
      <c r="AI2272">
        <f t="shared" si="136"/>
        <v>5266</v>
      </c>
      <c r="AJ2272" t="str">
        <f t="shared" si="137"/>
        <v>Rest of SA</v>
      </c>
    </row>
    <row r="2273" spans="28:36" x14ac:dyDescent="0.2">
      <c r="AB2273" s="190">
        <v>5267</v>
      </c>
      <c r="AC2273" s="190">
        <v>5267</v>
      </c>
      <c r="AD2273" s="190" t="s">
        <v>234</v>
      </c>
      <c r="AE2273" s="190" t="s">
        <v>191</v>
      </c>
      <c r="AF2273" s="190">
        <v>1</v>
      </c>
      <c r="AG2273" s="190">
        <v>100</v>
      </c>
      <c r="AI2273">
        <f t="shared" si="136"/>
        <v>5267</v>
      </c>
      <c r="AJ2273" t="str">
        <f t="shared" si="137"/>
        <v>Rest of SA</v>
      </c>
    </row>
    <row r="2274" spans="28:36" x14ac:dyDescent="0.2">
      <c r="AB2274" s="190">
        <v>5268</v>
      </c>
      <c r="AC2274" s="190">
        <v>5268</v>
      </c>
      <c r="AD2274" s="190" t="s">
        <v>234</v>
      </c>
      <c r="AE2274" s="190" t="s">
        <v>191</v>
      </c>
      <c r="AF2274" s="190">
        <v>1</v>
      </c>
      <c r="AG2274" s="190">
        <v>100</v>
      </c>
      <c r="AI2274">
        <f t="shared" si="136"/>
        <v>5268</v>
      </c>
      <c r="AJ2274" t="str">
        <f t="shared" si="137"/>
        <v>Rest of SA</v>
      </c>
    </row>
    <row r="2275" spans="28:36" x14ac:dyDescent="0.2">
      <c r="AB2275" s="190">
        <v>5269</v>
      </c>
      <c r="AC2275" s="190">
        <v>5269</v>
      </c>
      <c r="AD2275" s="190" t="s">
        <v>234</v>
      </c>
      <c r="AE2275" s="190" t="s">
        <v>191</v>
      </c>
      <c r="AF2275" s="190">
        <v>1</v>
      </c>
      <c r="AG2275" s="190">
        <v>100</v>
      </c>
      <c r="AI2275">
        <f t="shared" si="136"/>
        <v>5269</v>
      </c>
      <c r="AJ2275" t="str">
        <f t="shared" si="137"/>
        <v>Rest of SA</v>
      </c>
    </row>
    <row r="2276" spans="28:36" x14ac:dyDescent="0.2">
      <c r="AB2276" s="190">
        <v>5270</v>
      </c>
      <c r="AC2276" s="190">
        <v>5270</v>
      </c>
      <c r="AD2276" s="190" t="s">
        <v>234</v>
      </c>
      <c r="AE2276" s="190" t="s">
        <v>191</v>
      </c>
      <c r="AF2276" s="190">
        <v>1</v>
      </c>
      <c r="AG2276" s="190">
        <v>100</v>
      </c>
      <c r="AI2276">
        <f t="shared" si="136"/>
        <v>5270</v>
      </c>
      <c r="AJ2276" t="str">
        <f t="shared" si="137"/>
        <v>Rest of SA</v>
      </c>
    </row>
    <row r="2277" spans="28:36" x14ac:dyDescent="0.2">
      <c r="AB2277" s="190">
        <v>5271</v>
      </c>
      <c r="AC2277" s="190">
        <v>5271</v>
      </c>
      <c r="AD2277" s="190" t="s">
        <v>234</v>
      </c>
      <c r="AE2277" s="190" t="s">
        <v>191</v>
      </c>
      <c r="AF2277" s="190">
        <v>1</v>
      </c>
      <c r="AG2277" s="190">
        <v>100</v>
      </c>
      <c r="AI2277">
        <f t="shared" si="136"/>
        <v>5271</v>
      </c>
      <c r="AJ2277" t="str">
        <f t="shared" si="137"/>
        <v>Rest of SA</v>
      </c>
    </row>
    <row r="2278" spans="28:36" x14ac:dyDescent="0.2">
      <c r="AB2278" s="190">
        <v>5272</v>
      </c>
      <c r="AC2278" s="190">
        <v>5272</v>
      </c>
      <c r="AD2278" s="190" t="s">
        <v>234</v>
      </c>
      <c r="AE2278" s="190" t="s">
        <v>191</v>
      </c>
      <c r="AF2278" s="190">
        <v>1</v>
      </c>
      <c r="AG2278" s="190">
        <v>100</v>
      </c>
      <c r="AI2278">
        <f t="shared" si="136"/>
        <v>5272</v>
      </c>
      <c r="AJ2278" t="str">
        <f t="shared" si="137"/>
        <v>Rest of SA</v>
      </c>
    </row>
    <row r="2279" spans="28:36" x14ac:dyDescent="0.2">
      <c r="AB2279" s="190">
        <v>5273</v>
      </c>
      <c r="AC2279" s="190">
        <v>5273</v>
      </c>
      <c r="AD2279" s="190" t="s">
        <v>234</v>
      </c>
      <c r="AE2279" s="190" t="s">
        <v>191</v>
      </c>
      <c r="AF2279" s="190">
        <v>1</v>
      </c>
      <c r="AG2279" s="190">
        <v>100</v>
      </c>
      <c r="AI2279">
        <f t="shared" si="136"/>
        <v>5273</v>
      </c>
      <c r="AJ2279" t="str">
        <f t="shared" si="137"/>
        <v>Rest of SA</v>
      </c>
    </row>
    <row r="2280" spans="28:36" x14ac:dyDescent="0.2">
      <c r="AB2280" s="190">
        <v>5275</v>
      </c>
      <c r="AC2280" s="190">
        <v>5275</v>
      </c>
      <c r="AD2280" s="190" t="s">
        <v>234</v>
      </c>
      <c r="AE2280" s="190" t="s">
        <v>191</v>
      </c>
      <c r="AF2280" s="190">
        <v>0.99928700000000004</v>
      </c>
      <c r="AG2280" s="190">
        <v>99.928700000000006</v>
      </c>
      <c r="AI2280">
        <f t="shared" si="136"/>
        <v>5275</v>
      </c>
      <c r="AJ2280" t="str">
        <f t="shared" si="137"/>
        <v>Rest of SA</v>
      </c>
    </row>
    <row r="2281" spans="28:36" x14ac:dyDescent="0.2">
      <c r="AB2281" s="190">
        <v>5276</v>
      </c>
      <c r="AC2281" s="190">
        <v>5276</v>
      </c>
      <c r="AD2281" s="190" t="s">
        <v>234</v>
      </c>
      <c r="AE2281" s="190" t="s">
        <v>191</v>
      </c>
      <c r="AF2281" s="190">
        <v>0.99978500000000003</v>
      </c>
      <c r="AG2281" s="190">
        <v>99.978499999999997</v>
      </c>
      <c r="AI2281">
        <f t="shared" si="136"/>
        <v>5276</v>
      </c>
      <c r="AJ2281" t="str">
        <f t="shared" si="137"/>
        <v>Rest of SA</v>
      </c>
    </row>
    <row r="2282" spans="28:36" x14ac:dyDescent="0.2">
      <c r="AB2282" s="190">
        <v>5277</v>
      </c>
      <c r="AC2282" s="190">
        <v>5277</v>
      </c>
      <c r="AD2282" s="190" t="s">
        <v>234</v>
      </c>
      <c r="AE2282" s="190" t="s">
        <v>191</v>
      </c>
      <c r="AF2282" s="190">
        <v>1</v>
      </c>
      <c r="AG2282" s="190">
        <v>100</v>
      </c>
      <c r="AI2282">
        <f t="shared" si="136"/>
        <v>5277</v>
      </c>
      <c r="AJ2282" t="str">
        <f t="shared" si="137"/>
        <v>Rest of SA</v>
      </c>
    </row>
    <row r="2283" spans="28:36" x14ac:dyDescent="0.2">
      <c r="AB2283" s="190">
        <v>5278</v>
      </c>
      <c r="AC2283" s="190">
        <v>5278</v>
      </c>
      <c r="AD2283" s="190" t="s">
        <v>234</v>
      </c>
      <c r="AE2283" s="190" t="s">
        <v>191</v>
      </c>
      <c r="AF2283" s="190">
        <v>1</v>
      </c>
      <c r="AG2283" s="190">
        <v>100</v>
      </c>
      <c r="AI2283">
        <f t="shared" si="136"/>
        <v>5278</v>
      </c>
      <c r="AJ2283" t="str">
        <f t="shared" si="137"/>
        <v>Rest of SA</v>
      </c>
    </row>
    <row r="2284" spans="28:36" x14ac:dyDescent="0.2">
      <c r="AB2284" s="190">
        <v>5279</v>
      </c>
      <c r="AC2284" s="190">
        <v>5279</v>
      </c>
      <c r="AD2284" s="190" t="s">
        <v>234</v>
      </c>
      <c r="AE2284" s="190" t="s">
        <v>191</v>
      </c>
      <c r="AF2284" s="190">
        <v>1</v>
      </c>
      <c r="AG2284" s="190">
        <v>100</v>
      </c>
      <c r="AI2284">
        <f t="shared" si="136"/>
        <v>5279</v>
      </c>
      <c r="AJ2284" t="str">
        <f t="shared" si="137"/>
        <v>Rest of SA</v>
      </c>
    </row>
    <row r="2285" spans="28:36" x14ac:dyDescent="0.2">
      <c r="AB2285" s="190">
        <v>5280</v>
      </c>
      <c r="AC2285" s="190">
        <v>5280</v>
      </c>
      <c r="AD2285" s="190" t="s">
        <v>234</v>
      </c>
      <c r="AE2285" s="190" t="s">
        <v>191</v>
      </c>
      <c r="AF2285" s="190">
        <v>1</v>
      </c>
      <c r="AG2285" s="190">
        <v>100</v>
      </c>
      <c r="AI2285">
        <f t="shared" si="136"/>
        <v>5280</v>
      </c>
      <c r="AJ2285" t="str">
        <f t="shared" si="137"/>
        <v>Rest of SA</v>
      </c>
    </row>
    <row r="2286" spans="28:36" x14ac:dyDescent="0.2">
      <c r="AB2286" s="190">
        <v>5290</v>
      </c>
      <c r="AC2286" s="190">
        <v>5290</v>
      </c>
      <c r="AD2286" s="190" t="s">
        <v>234</v>
      </c>
      <c r="AE2286" s="190" t="s">
        <v>191</v>
      </c>
      <c r="AF2286" s="190">
        <v>1</v>
      </c>
      <c r="AG2286" s="190">
        <v>100</v>
      </c>
      <c r="AI2286">
        <f t="shared" si="136"/>
        <v>5290</v>
      </c>
      <c r="AJ2286" t="str">
        <f t="shared" si="137"/>
        <v>Rest of SA</v>
      </c>
    </row>
    <row r="2287" spans="28:36" x14ac:dyDescent="0.2">
      <c r="AB2287" s="190">
        <v>5291</v>
      </c>
      <c r="AC2287" s="190">
        <v>5291</v>
      </c>
      <c r="AD2287" s="190" t="s">
        <v>234</v>
      </c>
      <c r="AE2287" s="190" t="s">
        <v>191</v>
      </c>
      <c r="AF2287" s="190">
        <v>0.999027</v>
      </c>
      <c r="AG2287" s="190">
        <v>99.902699999999996</v>
      </c>
      <c r="AI2287">
        <f t="shared" si="136"/>
        <v>5291</v>
      </c>
      <c r="AJ2287" t="str">
        <f t="shared" si="137"/>
        <v>Rest of SA</v>
      </c>
    </row>
    <row r="2288" spans="28:36" x14ac:dyDescent="0.2">
      <c r="AB2288" s="190">
        <v>5301</v>
      </c>
      <c r="AC2288" s="190">
        <v>5301</v>
      </c>
      <c r="AD2288" s="190" t="s">
        <v>234</v>
      </c>
      <c r="AE2288" s="190" t="s">
        <v>191</v>
      </c>
      <c r="AF2288" s="190">
        <v>1</v>
      </c>
      <c r="AG2288" s="190">
        <v>100</v>
      </c>
      <c r="AI2288">
        <f t="shared" si="136"/>
        <v>5301</v>
      </c>
      <c r="AJ2288" t="str">
        <f t="shared" si="137"/>
        <v>Rest of SA</v>
      </c>
    </row>
    <row r="2289" spans="28:36" x14ac:dyDescent="0.2">
      <c r="AB2289" s="190">
        <v>5302</v>
      </c>
      <c r="AC2289" s="190">
        <v>5302</v>
      </c>
      <c r="AD2289" s="190" t="s">
        <v>234</v>
      </c>
      <c r="AE2289" s="190" t="s">
        <v>191</v>
      </c>
      <c r="AF2289" s="190">
        <v>1</v>
      </c>
      <c r="AG2289" s="190">
        <v>100</v>
      </c>
      <c r="AI2289">
        <f t="shared" si="136"/>
        <v>5302</v>
      </c>
      <c r="AJ2289" t="str">
        <f t="shared" si="137"/>
        <v>Rest of SA</v>
      </c>
    </row>
    <row r="2290" spans="28:36" x14ac:dyDescent="0.2">
      <c r="AB2290" s="190">
        <v>5303</v>
      </c>
      <c r="AC2290" s="190">
        <v>5303</v>
      </c>
      <c r="AD2290" s="190" t="s">
        <v>234</v>
      </c>
      <c r="AE2290" s="190" t="s">
        <v>191</v>
      </c>
      <c r="AF2290" s="190">
        <v>1</v>
      </c>
      <c r="AG2290" s="190">
        <v>100</v>
      </c>
      <c r="AI2290">
        <f t="shared" si="136"/>
        <v>5303</v>
      </c>
      <c r="AJ2290" t="str">
        <f t="shared" si="137"/>
        <v>Rest of SA</v>
      </c>
    </row>
    <row r="2291" spans="28:36" x14ac:dyDescent="0.2">
      <c r="AB2291" s="190">
        <v>5304</v>
      </c>
      <c r="AC2291" s="190">
        <v>5304</v>
      </c>
      <c r="AD2291" s="190" t="s">
        <v>234</v>
      </c>
      <c r="AE2291" s="190" t="s">
        <v>191</v>
      </c>
      <c r="AF2291" s="190">
        <v>1</v>
      </c>
      <c r="AG2291" s="190">
        <v>100</v>
      </c>
      <c r="AI2291">
        <f t="shared" si="136"/>
        <v>5304</v>
      </c>
      <c r="AJ2291" t="str">
        <f t="shared" si="137"/>
        <v>Rest of SA</v>
      </c>
    </row>
    <row r="2292" spans="28:36" x14ac:dyDescent="0.2">
      <c r="AB2292" s="190">
        <v>5306</v>
      </c>
      <c r="AC2292" s="190">
        <v>5306</v>
      </c>
      <c r="AD2292" s="190" t="s">
        <v>234</v>
      </c>
      <c r="AE2292" s="190" t="s">
        <v>191</v>
      </c>
      <c r="AF2292" s="190">
        <v>1</v>
      </c>
      <c r="AG2292" s="190">
        <v>100</v>
      </c>
      <c r="AI2292">
        <f t="shared" si="136"/>
        <v>5306</v>
      </c>
      <c r="AJ2292" t="str">
        <f t="shared" si="137"/>
        <v>Rest of SA</v>
      </c>
    </row>
    <row r="2293" spans="28:36" x14ac:dyDescent="0.2">
      <c r="AB2293" s="190">
        <v>5307</v>
      </c>
      <c r="AC2293" s="190">
        <v>5307</v>
      </c>
      <c r="AD2293" s="190" t="s">
        <v>234</v>
      </c>
      <c r="AE2293" s="190" t="s">
        <v>191</v>
      </c>
      <c r="AF2293" s="190">
        <v>1</v>
      </c>
      <c r="AG2293" s="190">
        <v>100</v>
      </c>
      <c r="AI2293">
        <f t="shared" si="136"/>
        <v>5307</v>
      </c>
      <c r="AJ2293" t="str">
        <f t="shared" si="137"/>
        <v>Rest of SA</v>
      </c>
    </row>
    <row r="2294" spans="28:36" x14ac:dyDescent="0.2">
      <c r="AB2294" s="190">
        <v>5308</v>
      </c>
      <c r="AC2294" s="190">
        <v>5308</v>
      </c>
      <c r="AD2294" s="190" t="s">
        <v>234</v>
      </c>
      <c r="AE2294" s="190" t="s">
        <v>191</v>
      </c>
      <c r="AF2294" s="190">
        <v>1</v>
      </c>
      <c r="AG2294" s="190">
        <v>100</v>
      </c>
      <c r="AI2294">
        <f t="shared" si="136"/>
        <v>5308</v>
      </c>
      <c r="AJ2294" t="str">
        <f t="shared" si="137"/>
        <v>Rest of SA</v>
      </c>
    </row>
    <row r="2295" spans="28:36" x14ac:dyDescent="0.2">
      <c r="AB2295" s="190">
        <v>5309</v>
      </c>
      <c r="AC2295" s="190">
        <v>5309</v>
      </c>
      <c r="AD2295" s="190" t="s">
        <v>234</v>
      </c>
      <c r="AE2295" s="190" t="s">
        <v>191</v>
      </c>
      <c r="AF2295" s="190">
        <v>1</v>
      </c>
      <c r="AG2295" s="190">
        <v>100</v>
      </c>
      <c r="AI2295">
        <f t="shared" si="136"/>
        <v>5309</v>
      </c>
      <c r="AJ2295" t="str">
        <f t="shared" si="137"/>
        <v>Rest of SA</v>
      </c>
    </row>
    <row r="2296" spans="28:36" x14ac:dyDescent="0.2">
      <c r="AB2296" s="190">
        <v>5310</v>
      </c>
      <c r="AC2296" s="190">
        <v>5310</v>
      </c>
      <c r="AD2296" s="190" t="s">
        <v>234</v>
      </c>
      <c r="AE2296" s="190" t="s">
        <v>191</v>
      </c>
      <c r="AF2296" s="190">
        <v>1</v>
      </c>
      <c r="AG2296" s="190">
        <v>100</v>
      </c>
      <c r="AI2296">
        <f t="shared" si="136"/>
        <v>5310</v>
      </c>
      <c r="AJ2296" t="str">
        <f t="shared" si="137"/>
        <v>Rest of SA</v>
      </c>
    </row>
    <row r="2297" spans="28:36" x14ac:dyDescent="0.2">
      <c r="AB2297" s="190">
        <v>5311</v>
      </c>
      <c r="AC2297" s="190">
        <v>5311</v>
      </c>
      <c r="AD2297" s="190" t="s">
        <v>234</v>
      </c>
      <c r="AE2297" s="190" t="s">
        <v>191</v>
      </c>
      <c r="AF2297" s="190">
        <v>1</v>
      </c>
      <c r="AG2297" s="190">
        <v>100</v>
      </c>
      <c r="AI2297">
        <f t="shared" si="136"/>
        <v>5311</v>
      </c>
      <c r="AJ2297" t="str">
        <f t="shared" si="137"/>
        <v>Rest of SA</v>
      </c>
    </row>
    <row r="2298" spans="28:36" x14ac:dyDescent="0.2">
      <c r="AB2298" s="190">
        <v>5320</v>
      </c>
      <c r="AC2298" s="190">
        <v>5320</v>
      </c>
      <c r="AD2298" s="190" t="s">
        <v>234</v>
      </c>
      <c r="AE2298" s="190" t="s">
        <v>191</v>
      </c>
      <c r="AF2298" s="190">
        <v>1</v>
      </c>
      <c r="AG2298" s="190">
        <v>100</v>
      </c>
      <c r="AI2298">
        <f t="shared" si="136"/>
        <v>5320</v>
      </c>
      <c r="AJ2298" t="str">
        <f t="shared" si="137"/>
        <v>Rest of SA</v>
      </c>
    </row>
    <row r="2299" spans="28:36" x14ac:dyDescent="0.2">
      <c r="AB2299" s="190">
        <v>5321</v>
      </c>
      <c r="AC2299" s="190">
        <v>5321</v>
      </c>
      <c r="AD2299" s="190" t="s">
        <v>234</v>
      </c>
      <c r="AE2299" s="190" t="s">
        <v>191</v>
      </c>
      <c r="AF2299" s="190">
        <v>1</v>
      </c>
      <c r="AG2299" s="190">
        <v>100</v>
      </c>
      <c r="AI2299">
        <f t="shared" si="136"/>
        <v>5321</v>
      </c>
      <c r="AJ2299" t="str">
        <f t="shared" si="137"/>
        <v>Rest of SA</v>
      </c>
    </row>
    <row r="2300" spans="28:36" x14ac:dyDescent="0.2">
      <c r="AB2300" s="190">
        <v>5322</v>
      </c>
      <c r="AC2300" s="190">
        <v>5322</v>
      </c>
      <c r="AD2300" s="190" t="s">
        <v>234</v>
      </c>
      <c r="AE2300" s="190" t="s">
        <v>191</v>
      </c>
      <c r="AF2300" s="190">
        <v>1</v>
      </c>
      <c r="AG2300" s="190">
        <v>100</v>
      </c>
      <c r="AI2300">
        <f t="shared" si="136"/>
        <v>5322</v>
      </c>
      <c r="AJ2300" t="str">
        <f t="shared" si="137"/>
        <v>Rest of SA</v>
      </c>
    </row>
    <row r="2301" spans="28:36" x14ac:dyDescent="0.2">
      <c r="AB2301" s="190">
        <v>5330</v>
      </c>
      <c r="AC2301" s="190">
        <v>5330</v>
      </c>
      <c r="AD2301" s="190" t="s">
        <v>234</v>
      </c>
      <c r="AE2301" s="190" t="s">
        <v>191</v>
      </c>
      <c r="AF2301" s="190">
        <v>1</v>
      </c>
      <c r="AG2301" s="190">
        <v>100</v>
      </c>
      <c r="AI2301">
        <f t="shared" si="136"/>
        <v>5330</v>
      </c>
      <c r="AJ2301" t="str">
        <f t="shared" si="137"/>
        <v>Rest of SA</v>
      </c>
    </row>
    <row r="2302" spans="28:36" x14ac:dyDescent="0.2">
      <c r="AB2302" s="190">
        <v>5331</v>
      </c>
      <c r="AC2302" s="190">
        <v>5331</v>
      </c>
      <c r="AD2302" s="190" t="s">
        <v>234</v>
      </c>
      <c r="AE2302" s="190" t="s">
        <v>191</v>
      </c>
      <c r="AF2302" s="190">
        <v>1</v>
      </c>
      <c r="AG2302" s="190">
        <v>100</v>
      </c>
      <c r="AI2302">
        <f t="shared" si="136"/>
        <v>5331</v>
      </c>
      <c r="AJ2302" t="str">
        <f t="shared" si="137"/>
        <v>Rest of SA</v>
      </c>
    </row>
    <row r="2303" spans="28:36" x14ac:dyDescent="0.2">
      <c r="AB2303" s="190">
        <v>5332</v>
      </c>
      <c r="AC2303" s="190">
        <v>5332</v>
      </c>
      <c r="AD2303" s="190" t="s">
        <v>234</v>
      </c>
      <c r="AE2303" s="190" t="s">
        <v>191</v>
      </c>
      <c r="AF2303" s="190">
        <v>1</v>
      </c>
      <c r="AG2303" s="190">
        <v>100</v>
      </c>
      <c r="AI2303">
        <f t="shared" ref="AI2303:AI2366" si="138">AB2303*1</f>
        <v>5332</v>
      </c>
      <c r="AJ2303" t="str">
        <f t="shared" ref="AJ2303:AJ2366" si="139">AE2303</f>
        <v>Rest of SA</v>
      </c>
    </row>
    <row r="2304" spans="28:36" x14ac:dyDescent="0.2">
      <c r="AB2304" s="190">
        <v>5333</v>
      </c>
      <c r="AC2304" s="190">
        <v>5333</v>
      </c>
      <c r="AD2304" s="190" t="s">
        <v>234</v>
      </c>
      <c r="AE2304" s="190" t="s">
        <v>191</v>
      </c>
      <c r="AF2304" s="190">
        <v>1</v>
      </c>
      <c r="AG2304" s="190">
        <v>100</v>
      </c>
      <c r="AI2304">
        <f t="shared" si="138"/>
        <v>5333</v>
      </c>
      <c r="AJ2304" t="str">
        <f t="shared" si="139"/>
        <v>Rest of SA</v>
      </c>
    </row>
    <row r="2305" spans="28:36" x14ac:dyDescent="0.2">
      <c r="AB2305" s="190">
        <v>5340</v>
      </c>
      <c r="AC2305" s="190">
        <v>5340</v>
      </c>
      <c r="AD2305" s="190" t="s">
        <v>234</v>
      </c>
      <c r="AE2305" s="190" t="s">
        <v>191</v>
      </c>
      <c r="AF2305" s="190">
        <v>1</v>
      </c>
      <c r="AG2305" s="190">
        <v>100</v>
      </c>
      <c r="AI2305">
        <f t="shared" si="138"/>
        <v>5340</v>
      </c>
      <c r="AJ2305" t="str">
        <f t="shared" si="139"/>
        <v>Rest of SA</v>
      </c>
    </row>
    <row r="2306" spans="28:36" x14ac:dyDescent="0.2">
      <c r="AB2306" s="190">
        <v>5341</v>
      </c>
      <c r="AC2306" s="190">
        <v>5341</v>
      </c>
      <c r="AD2306" s="190" t="s">
        <v>234</v>
      </c>
      <c r="AE2306" s="190" t="s">
        <v>191</v>
      </c>
      <c r="AF2306" s="190">
        <v>1</v>
      </c>
      <c r="AG2306" s="190">
        <v>100</v>
      </c>
      <c r="AI2306">
        <f t="shared" si="138"/>
        <v>5341</v>
      </c>
      <c r="AJ2306" t="str">
        <f t="shared" si="139"/>
        <v>Rest of SA</v>
      </c>
    </row>
    <row r="2307" spans="28:36" x14ac:dyDescent="0.2">
      <c r="AB2307" s="190">
        <v>5342</v>
      </c>
      <c r="AC2307" s="190">
        <v>5342</v>
      </c>
      <c r="AD2307" s="190" t="s">
        <v>234</v>
      </c>
      <c r="AE2307" s="190" t="s">
        <v>191</v>
      </c>
      <c r="AF2307" s="190">
        <v>1</v>
      </c>
      <c r="AG2307" s="190">
        <v>100</v>
      </c>
      <c r="AI2307">
        <f t="shared" si="138"/>
        <v>5342</v>
      </c>
      <c r="AJ2307" t="str">
        <f t="shared" si="139"/>
        <v>Rest of SA</v>
      </c>
    </row>
    <row r="2308" spans="28:36" x14ac:dyDescent="0.2">
      <c r="AB2308" s="190">
        <v>5343</v>
      </c>
      <c r="AC2308" s="190">
        <v>5343</v>
      </c>
      <c r="AD2308" s="190" t="s">
        <v>234</v>
      </c>
      <c r="AE2308" s="190" t="s">
        <v>191</v>
      </c>
      <c r="AF2308" s="190">
        <v>1</v>
      </c>
      <c r="AG2308" s="190">
        <v>100</v>
      </c>
      <c r="AI2308">
        <f t="shared" si="138"/>
        <v>5343</v>
      </c>
      <c r="AJ2308" t="str">
        <f t="shared" si="139"/>
        <v>Rest of SA</v>
      </c>
    </row>
    <row r="2309" spans="28:36" x14ac:dyDescent="0.2">
      <c r="AB2309" s="190">
        <v>5344</v>
      </c>
      <c r="AC2309" s="190">
        <v>5344</v>
      </c>
      <c r="AD2309" s="190" t="s">
        <v>234</v>
      </c>
      <c r="AE2309" s="190" t="s">
        <v>191</v>
      </c>
      <c r="AF2309" s="190">
        <v>1</v>
      </c>
      <c r="AG2309" s="190">
        <v>100</v>
      </c>
      <c r="AI2309">
        <f t="shared" si="138"/>
        <v>5344</v>
      </c>
      <c r="AJ2309" t="str">
        <f t="shared" si="139"/>
        <v>Rest of SA</v>
      </c>
    </row>
    <row r="2310" spans="28:36" x14ac:dyDescent="0.2">
      <c r="AB2310" s="190">
        <v>5345</v>
      </c>
      <c r="AC2310" s="190">
        <v>5345</v>
      </c>
      <c r="AD2310" s="190" t="s">
        <v>234</v>
      </c>
      <c r="AE2310" s="190" t="s">
        <v>191</v>
      </c>
      <c r="AF2310" s="190">
        <v>1</v>
      </c>
      <c r="AG2310" s="190">
        <v>100</v>
      </c>
      <c r="AI2310">
        <f t="shared" si="138"/>
        <v>5345</v>
      </c>
      <c r="AJ2310" t="str">
        <f t="shared" si="139"/>
        <v>Rest of SA</v>
      </c>
    </row>
    <row r="2311" spans="28:36" x14ac:dyDescent="0.2">
      <c r="AB2311" s="190">
        <v>5346</v>
      </c>
      <c r="AC2311" s="190">
        <v>5346</v>
      </c>
      <c r="AD2311" s="190" t="s">
        <v>234</v>
      </c>
      <c r="AE2311" s="190" t="s">
        <v>191</v>
      </c>
      <c r="AF2311" s="190">
        <v>1</v>
      </c>
      <c r="AG2311" s="190">
        <v>100</v>
      </c>
      <c r="AI2311">
        <f t="shared" si="138"/>
        <v>5346</v>
      </c>
      <c r="AJ2311" t="str">
        <f t="shared" si="139"/>
        <v>Rest of SA</v>
      </c>
    </row>
    <row r="2312" spans="28:36" x14ac:dyDescent="0.2">
      <c r="AB2312" s="190">
        <v>5350</v>
      </c>
      <c r="AC2312" s="190">
        <v>5350</v>
      </c>
      <c r="AD2312" s="190" t="s">
        <v>234</v>
      </c>
      <c r="AE2312" s="190" t="s">
        <v>191</v>
      </c>
      <c r="AF2312" s="190">
        <v>1</v>
      </c>
      <c r="AG2312" s="190">
        <v>100</v>
      </c>
      <c r="AI2312">
        <f t="shared" si="138"/>
        <v>5350</v>
      </c>
      <c r="AJ2312" t="str">
        <f t="shared" si="139"/>
        <v>Rest of SA</v>
      </c>
    </row>
    <row r="2313" spans="28:36" x14ac:dyDescent="0.2">
      <c r="AB2313" s="190">
        <v>5351</v>
      </c>
      <c r="AC2313" s="190">
        <v>5351</v>
      </c>
      <c r="AD2313" s="190" t="s">
        <v>234</v>
      </c>
      <c r="AE2313" s="190" t="s">
        <v>191</v>
      </c>
      <c r="AF2313" s="190">
        <v>1</v>
      </c>
      <c r="AG2313" s="190">
        <v>100</v>
      </c>
      <c r="AI2313">
        <f t="shared" si="138"/>
        <v>5351</v>
      </c>
      <c r="AJ2313" t="str">
        <f t="shared" si="139"/>
        <v>Rest of SA</v>
      </c>
    </row>
    <row r="2314" spans="28:36" x14ac:dyDescent="0.2">
      <c r="AB2314" s="190">
        <v>5352</v>
      </c>
      <c r="AC2314" s="190">
        <v>5352</v>
      </c>
      <c r="AD2314" s="190" t="s">
        <v>234</v>
      </c>
      <c r="AE2314" s="190" t="s">
        <v>191</v>
      </c>
      <c r="AF2314" s="190">
        <v>1</v>
      </c>
      <c r="AG2314" s="190">
        <v>100</v>
      </c>
      <c r="AI2314">
        <f t="shared" si="138"/>
        <v>5352</v>
      </c>
      <c r="AJ2314" t="str">
        <f t="shared" si="139"/>
        <v>Rest of SA</v>
      </c>
    </row>
    <row r="2315" spans="28:36" x14ac:dyDescent="0.2">
      <c r="AB2315" s="190">
        <v>5353</v>
      </c>
      <c r="AC2315" s="190">
        <v>5353</v>
      </c>
      <c r="AD2315" s="190" t="s">
        <v>234</v>
      </c>
      <c r="AE2315" s="190" t="s">
        <v>191</v>
      </c>
      <c r="AF2315" s="190">
        <v>1</v>
      </c>
      <c r="AG2315" s="190">
        <v>100</v>
      </c>
      <c r="AI2315">
        <f t="shared" si="138"/>
        <v>5353</v>
      </c>
      <c r="AJ2315" t="str">
        <f t="shared" si="139"/>
        <v>Rest of SA</v>
      </c>
    </row>
    <row r="2316" spans="28:36" x14ac:dyDescent="0.2">
      <c r="AB2316" s="190">
        <v>5354</v>
      </c>
      <c r="AC2316" s="190">
        <v>5354</v>
      </c>
      <c r="AD2316" s="190" t="s">
        <v>234</v>
      </c>
      <c r="AE2316" s="190" t="s">
        <v>191</v>
      </c>
      <c r="AF2316" s="190">
        <v>1</v>
      </c>
      <c r="AG2316" s="190">
        <v>100</v>
      </c>
      <c r="AI2316">
        <f t="shared" si="138"/>
        <v>5354</v>
      </c>
      <c r="AJ2316" t="str">
        <f t="shared" si="139"/>
        <v>Rest of SA</v>
      </c>
    </row>
    <row r="2317" spans="28:36" x14ac:dyDescent="0.2">
      <c r="AB2317" s="190">
        <v>5355</v>
      </c>
      <c r="AC2317" s="190">
        <v>5355</v>
      </c>
      <c r="AD2317" s="190" t="s">
        <v>234</v>
      </c>
      <c r="AE2317" s="190" t="s">
        <v>191</v>
      </c>
      <c r="AF2317" s="190">
        <v>1</v>
      </c>
      <c r="AG2317" s="190">
        <v>100</v>
      </c>
      <c r="AI2317">
        <f t="shared" si="138"/>
        <v>5355</v>
      </c>
      <c r="AJ2317" t="str">
        <f t="shared" si="139"/>
        <v>Rest of SA</v>
      </c>
    </row>
    <row r="2318" spans="28:36" x14ac:dyDescent="0.2">
      <c r="AB2318" s="190">
        <v>5356</v>
      </c>
      <c r="AC2318" s="190">
        <v>5356</v>
      </c>
      <c r="AD2318" s="190" t="s">
        <v>234</v>
      </c>
      <c r="AE2318" s="190" t="s">
        <v>191</v>
      </c>
      <c r="AF2318" s="190">
        <v>1</v>
      </c>
      <c r="AG2318" s="190">
        <v>100</v>
      </c>
      <c r="AI2318">
        <f t="shared" si="138"/>
        <v>5356</v>
      </c>
      <c r="AJ2318" t="str">
        <f t="shared" si="139"/>
        <v>Rest of SA</v>
      </c>
    </row>
    <row r="2319" spans="28:36" x14ac:dyDescent="0.2">
      <c r="AB2319" s="190">
        <v>5357</v>
      </c>
      <c r="AC2319" s="190">
        <v>5357</v>
      </c>
      <c r="AD2319" s="190" t="s">
        <v>234</v>
      </c>
      <c r="AE2319" s="190" t="s">
        <v>191</v>
      </c>
      <c r="AF2319" s="190">
        <v>1</v>
      </c>
      <c r="AG2319" s="190">
        <v>100</v>
      </c>
      <c r="AI2319">
        <f t="shared" si="138"/>
        <v>5357</v>
      </c>
      <c r="AJ2319" t="str">
        <f t="shared" si="139"/>
        <v>Rest of SA</v>
      </c>
    </row>
    <row r="2320" spans="28:36" x14ac:dyDescent="0.2">
      <c r="AB2320" s="190">
        <v>5360</v>
      </c>
      <c r="AC2320" s="190">
        <v>5360</v>
      </c>
      <c r="AD2320" s="190" t="s">
        <v>234</v>
      </c>
      <c r="AE2320" s="190" t="s">
        <v>191</v>
      </c>
      <c r="AF2320" s="190">
        <v>1</v>
      </c>
      <c r="AG2320" s="190">
        <v>100</v>
      </c>
      <c r="AI2320">
        <f t="shared" si="138"/>
        <v>5360</v>
      </c>
      <c r="AJ2320" t="str">
        <f t="shared" si="139"/>
        <v>Rest of SA</v>
      </c>
    </row>
    <row r="2321" spans="28:36" x14ac:dyDescent="0.2">
      <c r="AB2321" s="190">
        <v>5371</v>
      </c>
      <c r="AC2321" s="190">
        <v>5371</v>
      </c>
      <c r="AD2321" s="190" t="s">
        <v>247</v>
      </c>
      <c r="AE2321" s="190" t="s">
        <v>212</v>
      </c>
      <c r="AF2321" s="190">
        <v>0.83915200000000001</v>
      </c>
      <c r="AG2321" s="190">
        <v>83.915199999999999</v>
      </c>
      <c r="AI2321">
        <f t="shared" si="138"/>
        <v>5371</v>
      </c>
      <c r="AJ2321" t="str">
        <f t="shared" si="139"/>
        <v>Greater Adelaide</v>
      </c>
    </row>
    <row r="2322" spans="28:36" x14ac:dyDescent="0.2">
      <c r="AB2322" s="190">
        <v>5371</v>
      </c>
      <c r="AC2322" s="190">
        <v>5371</v>
      </c>
      <c r="AD2322" s="190" t="s">
        <v>234</v>
      </c>
      <c r="AE2322" s="190" t="s">
        <v>191</v>
      </c>
      <c r="AF2322" s="190">
        <v>0.16084799999999999</v>
      </c>
      <c r="AG2322" s="190">
        <v>16.084800000000001</v>
      </c>
      <c r="AI2322">
        <f t="shared" si="138"/>
        <v>5371</v>
      </c>
      <c r="AJ2322" t="str">
        <f t="shared" si="139"/>
        <v>Rest of SA</v>
      </c>
    </row>
    <row r="2323" spans="28:36" x14ac:dyDescent="0.2">
      <c r="AB2323" s="190">
        <v>5372</v>
      </c>
      <c r="AC2323" s="190">
        <v>5372</v>
      </c>
      <c r="AD2323" s="190" t="s">
        <v>247</v>
      </c>
      <c r="AE2323" s="190" t="s">
        <v>212</v>
      </c>
      <c r="AF2323" s="190">
        <v>4.7232999999999997E-3</v>
      </c>
      <c r="AG2323" s="190">
        <v>0.47233399999999998</v>
      </c>
      <c r="AI2323">
        <f t="shared" si="138"/>
        <v>5372</v>
      </c>
      <c r="AJ2323" t="str">
        <f t="shared" si="139"/>
        <v>Greater Adelaide</v>
      </c>
    </row>
    <row r="2324" spans="28:36" x14ac:dyDescent="0.2">
      <c r="AB2324" s="190">
        <v>5372</v>
      </c>
      <c r="AC2324" s="190">
        <v>5372</v>
      </c>
      <c r="AD2324" s="190" t="s">
        <v>234</v>
      </c>
      <c r="AE2324" s="190" t="s">
        <v>191</v>
      </c>
      <c r="AF2324" s="190">
        <v>0.99527699999999997</v>
      </c>
      <c r="AG2324" s="190">
        <v>99.527699999999996</v>
      </c>
      <c r="AI2324">
        <f t="shared" si="138"/>
        <v>5372</v>
      </c>
      <c r="AJ2324" t="str">
        <f t="shared" si="139"/>
        <v>Rest of SA</v>
      </c>
    </row>
    <row r="2325" spans="28:36" x14ac:dyDescent="0.2">
      <c r="AB2325" s="190">
        <v>5373</v>
      </c>
      <c r="AC2325" s="190">
        <v>5373</v>
      </c>
      <c r="AD2325" s="190" t="s">
        <v>234</v>
      </c>
      <c r="AE2325" s="190" t="s">
        <v>191</v>
      </c>
      <c r="AF2325" s="190">
        <v>1</v>
      </c>
      <c r="AG2325" s="190">
        <v>100</v>
      </c>
      <c r="AI2325">
        <f t="shared" si="138"/>
        <v>5373</v>
      </c>
      <c r="AJ2325" t="str">
        <f t="shared" si="139"/>
        <v>Rest of SA</v>
      </c>
    </row>
    <row r="2326" spans="28:36" x14ac:dyDescent="0.2">
      <c r="AB2326" s="190">
        <v>5374</v>
      </c>
      <c r="AC2326" s="190">
        <v>5374</v>
      </c>
      <c r="AD2326" s="190" t="s">
        <v>234</v>
      </c>
      <c r="AE2326" s="190" t="s">
        <v>191</v>
      </c>
      <c r="AF2326" s="190">
        <v>1</v>
      </c>
      <c r="AG2326" s="190">
        <v>100</v>
      </c>
      <c r="AI2326">
        <f t="shared" si="138"/>
        <v>5374</v>
      </c>
      <c r="AJ2326" t="str">
        <f t="shared" si="139"/>
        <v>Rest of SA</v>
      </c>
    </row>
    <row r="2327" spans="28:36" x14ac:dyDescent="0.2">
      <c r="AB2327" s="190">
        <v>5381</v>
      </c>
      <c r="AC2327" s="190">
        <v>5381</v>
      </c>
      <c r="AD2327" s="190" t="s">
        <v>234</v>
      </c>
      <c r="AE2327" s="190" t="s">
        <v>191</v>
      </c>
      <c r="AF2327" s="190">
        <v>1</v>
      </c>
      <c r="AG2327" s="190">
        <v>100</v>
      </c>
      <c r="AI2327">
        <f t="shared" si="138"/>
        <v>5381</v>
      </c>
      <c r="AJ2327" t="str">
        <f t="shared" si="139"/>
        <v>Rest of SA</v>
      </c>
    </row>
    <row r="2328" spans="28:36" x14ac:dyDescent="0.2">
      <c r="AB2328" s="190">
        <v>5400</v>
      </c>
      <c r="AC2328" s="190">
        <v>5400</v>
      </c>
      <c r="AD2328" s="190" t="s">
        <v>247</v>
      </c>
      <c r="AE2328" s="190" t="s">
        <v>212</v>
      </c>
      <c r="AF2328" s="190">
        <v>4.5165700000000003E-2</v>
      </c>
      <c r="AG2328" s="190">
        <v>4.5165699999999998</v>
      </c>
      <c r="AI2328">
        <f t="shared" si="138"/>
        <v>5400</v>
      </c>
      <c r="AJ2328" t="str">
        <f t="shared" si="139"/>
        <v>Greater Adelaide</v>
      </c>
    </row>
    <row r="2329" spans="28:36" x14ac:dyDescent="0.2">
      <c r="AB2329" s="190">
        <v>5400</v>
      </c>
      <c r="AC2329" s="190">
        <v>5400</v>
      </c>
      <c r="AD2329" s="190" t="s">
        <v>234</v>
      </c>
      <c r="AE2329" s="190" t="s">
        <v>191</v>
      </c>
      <c r="AF2329" s="190">
        <v>0.95483399999999996</v>
      </c>
      <c r="AG2329" s="190">
        <v>95.483400000000003</v>
      </c>
      <c r="AI2329">
        <f t="shared" si="138"/>
        <v>5400</v>
      </c>
      <c r="AJ2329" t="str">
        <f t="shared" si="139"/>
        <v>Rest of SA</v>
      </c>
    </row>
    <row r="2330" spans="28:36" x14ac:dyDescent="0.2">
      <c r="AB2330" s="190">
        <v>5401</v>
      </c>
      <c r="AC2330" s="190">
        <v>5401</v>
      </c>
      <c r="AD2330" s="190" t="s">
        <v>234</v>
      </c>
      <c r="AE2330" s="190" t="s">
        <v>191</v>
      </c>
      <c r="AF2330" s="190">
        <v>1</v>
      </c>
      <c r="AG2330" s="190">
        <v>100</v>
      </c>
      <c r="AI2330">
        <f t="shared" si="138"/>
        <v>5401</v>
      </c>
      <c r="AJ2330" t="str">
        <f t="shared" si="139"/>
        <v>Rest of SA</v>
      </c>
    </row>
    <row r="2331" spans="28:36" x14ac:dyDescent="0.2">
      <c r="AB2331" s="190">
        <v>5410</v>
      </c>
      <c r="AC2331" s="190">
        <v>5410</v>
      </c>
      <c r="AD2331" s="190" t="s">
        <v>234</v>
      </c>
      <c r="AE2331" s="190" t="s">
        <v>191</v>
      </c>
      <c r="AF2331" s="190">
        <v>1</v>
      </c>
      <c r="AG2331" s="190">
        <v>100</v>
      </c>
      <c r="AI2331">
        <f t="shared" si="138"/>
        <v>5410</v>
      </c>
      <c r="AJ2331" t="str">
        <f t="shared" si="139"/>
        <v>Rest of SA</v>
      </c>
    </row>
    <row r="2332" spans="28:36" x14ac:dyDescent="0.2">
      <c r="AB2332" s="190">
        <v>5411</v>
      </c>
      <c r="AC2332" s="190">
        <v>5411</v>
      </c>
      <c r="AD2332" s="190" t="s">
        <v>234</v>
      </c>
      <c r="AE2332" s="190" t="s">
        <v>191</v>
      </c>
      <c r="AF2332" s="190">
        <v>1</v>
      </c>
      <c r="AG2332" s="190">
        <v>100</v>
      </c>
      <c r="AI2332">
        <f t="shared" si="138"/>
        <v>5411</v>
      </c>
      <c r="AJ2332" t="str">
        <f t="shared" si="139"/>
        <v>Rest of SA</v>
      </c>
    </row>
    <row r="2333" spans="28:36" x14ac:dyDescent="0.2">
      <c r="AB2333" s="190">
        <v>5412</v>
      </c>
      <c r="AC2333" s="190">
        <v>5412</v>
      </c>
      <c r="AD2333" s="190" t="s">
        <v>234</v>
      </c>
      <c r="AE2333" s="190" t="s">
        <v>191</v>
      </c>
      <c r="AF2333" s="190">
        <v>1</v>
      </c>
      <c r="AG2333" s="190">
        <v>100</v>
      </c>
      <c r="AI2333">
        <f t="shared" si="138"/>
        <v>5412</v>
      </c>
      <c r="AJ2333" t="str">
        <f t="shared" si="139"/>
        <v>Rest of SA</v>
      </c>
    </row>
    <row r="2334" spans="28:36" x14ac:dyDescent="0.2">
      <c r="AB2334" s="190">
        <v>5413</v>
      </c>
      <c r="AC2334" s="190">
        <v>5413</v>
      </c>
      <c r="AD2334" s="190" t="s">
        <v>234</v>
      </c>
      <c r="AE2334" s="190" t="s">
        <v>191</v>
      </c>
      <c r="AF2334" s="190">
        <v>1</v>
      </c>
      <c r="AG2334" s="190">
        <v>100</v>
      </c>
      <c r="AI2334">
        <f t="shared" si="138"/>
        <v>5413</v>
      </c>
      <c r="AJ2334" t="str">
        <f t="shared" si="139"/>
        <v>Rest of SA</v>
      </c>
    </row>
    <row r="2335" spans="28:36" x14ac:dyDescent="0.2">
      <c r="AB2335" s="190">
        <v>5414</v>
      </c>
      <c r="AC2335" s="190">
        <v>5414</v>
      </c>
      <c r="AD2335" s="190" t="s">
        <v>234</v>
      </c>
      <c r="AE2335" s="190" t="s">
        <v>191</v>
      </c>
      <c r="AF2335" s="190">
        <v>1</v>
      </c>
      <c r="AG2335" s="190">
        <v>100</v>
      </c>
      <c r="AI2335">
        <f t="shared" si="138"/>
        <v>5414</v>
      </c>
      <c r="AJ2335" t="str">
        <f t="shared" si="139"/>
        <v>Rest of SA</v>
      </c>
    </row>
    <row r="2336" spans="28:36" x14ac:dyDescent="0.2">
      <c r="AB2336" s="190">
        <v>5415</v>
      </c>
      <c r="AC2336" s="190">
        <v>5415</v>
      </c>
      <c r="AD2336" s="190" t="s">
        <v>234</v>
      </c>
      <c r="AE2336" s="190" t="s">
        <v>191</v>
      </c>
      <c r="AF2336" s="190">
        <v>1</v>
      </c>
      <c r="AG2336" s="190">
        <v>100</v>
      </c>
      <c r="AI2336">
        <f t="shared" si="138"/>
        <v>5415</v>
      </c>
      <c r="AJ2336" t="str">
        <f t="shared" si="139"/>
        <v>Rest of SA</v>
      </c>
    </row>
    <row r="2337" spans="28:36" x14ac:dyDescent="0.2">
      <c r="AB2337" s="190">
        <v>5416</v>
      </c>
      <c r="AC2337" s="190">
        <v>5416</v>
      </c>
      <c r="AD2337" s="190" t="s">
        <v>234</v>
      </c>
      <c r="AE2337" s="190" t="s">
        <v>191</v>
      </c>
      <c r="AF2337" s="190">
        <v>1</v>
      </c>
      <c r="AG2337" s="190">
        <v>100</v>
      </c>
      <c r="AI2337">
        <f t="shared" si="138"/>
        <v>5416</v>
      </c>
      <c r="AJ2337" t="str">
        <f t="shared" si="139"/>
        <v>Rest of SA</v>
      </c>
    </row>
    <row r="2338" spans="28:36" x14ac:dyDescent="0.2">
      <c r="AB2338" s="190">
        <v>5417</v>
      </c>
      <c r="AC2338" s="190">
        <v>5417</v>
      </c>
      <c r="AD2338" s="190" t="s">
        <v>234</v>
      </c>
      <c r="AE2338" s="190" t="s">
        <v>191</v>
      </c>
      <c r="AF2338" s="190">
        <v>1</v>
      </c>
      <c r="AG2338" s="190">
        <v>100</v>
      </c>
      <c r="AI2338">
        <f t="shared" si="138"/>
        <v>5417</v>
      </c>
      <c r="AJ2338" t="str">
        <f t="shared" si="139"/>
        <v>Rest of SA</v>
      </c>
    </row>
    <row r="2339" spans="28:36" x14ac:dyDescent="0.2">
      <c r="AB2339" s="190">
        <v>5418</v>
      </c>
      <c r="AC2339" s="190">
        <v>5418</v>
      </c>
      <c r="AD2339" s="190" t="s">
        <v>234</v>
      </c>
      <c r="AE2339" s="190" t="s">
        <v>191</v>
      </c>
      <c r="AF2339" s="190">
        <v>1</v>
      </c>
      <c r="AG2339" s="190">
        <v>100</v>
      </c>
      <c r="AI2339">
        <f t="shared" si="138"/>
        <v>5418</v>
      </c>
      <c r="AJ2339" t="str">
        <f t="shared" si="139"/>
        <v>Rest of SA</v>
      </c>
    </row>
    <row r="2340" spans="28:36" x14ac:dyDescent="0.2">
      <c r="AB2340" s="190">
        <v>5419</v>
      </c>
      <c r="AC2340" s="190">
        <v>5419</v>
      </c>
      <c r="AD2340" s="190" t="s">
        <v>234</v>
      </c>
      <c r="AE2340" s="190" t="s">
        <v>191</v>
      </c>
      <c r="AF2340" s="190">
        <v>1</v>
      </c>
      <c r="AG2340" s="190">
        <v>100</v>
      </c>
      <c r="AI2340">
        <f t="shared" si="138"/>
        <v>5419</v>
      </c>
      <c r="AJ2340" t="str">
        <f t="shared" si="139"/>
        <v>Rest of SA</v>
      </c>
    </row>
    <row r="2341" spans="28:36" x14ac:dyDescent="0.2">
      <c r="AB2341" s="190">
        <v>5420</v>
      </c>
      <c r="AC2341" s="190">
        <v>5420</v>
      </c>
      <c r="AD2341" s="190" t="s">
        <v>234</v>
      </c>
      <c r="AE2341" s="190" t="s">
        <v>191</v>
      </c>
      <c r="AF2341" s="190">
        <v>1</v>
      </c>
      <c r="AG2341" s="190">
        <v>100</v>
      </c>
      <c r="AI2341">
        <f t="shared" si="138"/>
        <v>5420</v>
      </c>
      <c r="AJ2341" t="str">
        <f t="shared" si="139"/>
        <v>Rest of SA</v>
      </c>
    </row>
    <row r="2342" spans="28:36" x14ac:dyDescent="0.2">
      <c r="AB2342" s="190">
        <v>5421</v>
      </c>
      <c r="AC2342" s="190">
        <v>5421</v>
      </c>
      <c r="AD2342" s="190" t="s">
        <v>234</v>
      </c>
      <c r="AE2342" s="190" t="s">
        <v>191</v>
      </c>
      <c r="AF2342" s="190">
        <v>1</v>
      </c>
      <c r="AG2342" s="190">
        <v>100</v>
      </c>
      <c r="AI2342">
        <f t="shared" si="138"/>
        <v>5421</v>
      </c>
      <c r="AJ2342" t="str">
        <f t="shared" si="139"/>
        <v>Rest of SA</v>
      </c>
    </row>
    <row r="2343" spans="28:36" x14ac:dyDescent="0.2">
      <c r="AB2343" s="190">
        <v>5422</v>
      </c>
      <c r="AC2343" s="190">
        <v>5422</v>
      </c>
      <c r="AD2343" s="190" t="s">
        <v>234</v>
      </c>
      <c r="AE2343" s="190" t="s">
        <v>191</v>
      </c>
      <c r="AF2343" s="190">
        <v>1</v>
      </c>
      <c r="AG2343" s="190">
        <v>100</v>
      </c>
      <c r="AI2343">
        <f t="shared" si="138"/>
        <v>5422</v>
      </c>
      <c r="AJ2343" t="str">
        <f t="shared" si="139"/>
        <v>Rest of SA</v>
      </c>
    </row>
    <row r="2344" spans="28:36" x14ac:dyDescent="0.2">
      <c r="AB2344" s="190">
        <v>5431</v>
      </c>
      <c r="AC2344" s="190">
        <v>5431</v>
      </c>
      <c r="AD2344" s="190" t="s">
        <v>234</v>
      </c>
      <c r="AE2344" s="190" t="s">
        <v>191</v>
      </c>
      <c r="AF2344" s="190">
        <v>1</v>
      </c>
      <c r="AG2344" s="190">
        <v>100</v>
      </c>
      <c r="AI2344">
        <f t="shared" si="138"/>
        <v>5431</v>
      </c>
      <c r="AJ2344" t="str">
        <f t="shared" si="139"/>
        <v>Rest of SA</v>
      </c>
    </row>
    <row r="2345" spans="28:36" x14ac:dyDescent="0.2">
      <c r="AB2345" s="190">
        <v>5432</v>
      </c>
      <c r="AC2345" s="190">
        <v>5432</v>
      </c>
      <c r="AD2345" s="190" t="s">
        <v>234</v>
      </c>
      <c r="AE2345" s="190" t="s">
        <v>191</v>
      </c>
      <c r="AF2345" s="190">
        <v>1</v>
      </c>
      <c r="AG2345" s="190">
        <v>100</v>
      </c>
      <c r="AI2345">
        <f t="shared" si="138"/>
        <v>5432</v>
      </c>
      <c r="AJ2345" t="str">
        <f t="shared" si="139"/>
        <v>Rest of SA</v>
      </c>
    </row>
    <row r="2346" spans="28:36" x14ac:dyDescent="0.2">
      <c r="AB2346" s="190">
        <v>5433</v>
      </c>
      <c r="AC2346" s="190">
        <v>5433</v>
      </c>
      <c r="AD2346" s="190" t="s">
        <v>234</v>
      </c>
      <c r="AE2346" s="190" t="s">
        <v>191</v>
      </c>
      <c r="AF2346" s="190">
        <v>1</v>
      </c>
      <c r="AG2346" s="190">
        <v>100</v>
      </c>
      <c r="AI2346">
        <f t="shared" si="138"/>
        <v>5433</v>
      </c>
      <c r="AJ2346" t="str">
        <f t="shared" si="139"/>
        <v>Rest of SA</v>
      </c>
    </row>
    <row r="2347" spans="28:36" x14ac:dyDescent="0.2">
      <c r="AB2347" s="190">
        <v>5434</v>
      </c>
      <c r="AC2347" s="190">
        <v>5434</v>
      </c>
      <c r="AD2347" s="190" t="s">
        <v>234</v>
      </c>
      <c r="AE2347" s="190" t="s">
        <v>191</v>
      </c>
      <c r="AF2347" s="190">
        <v>1</v>
      </c>
      <c r="AG2347" s="190">
        <v>100</v>
      </c>
      <c r="AI2347">
        <f t="shared" si="138"/>
        <v>5434</v>
      </c>
      <c r="AJ2347" t="str">
        <f t="shared" si="139"/>
        <v>Rest of SA</v>
      </c>
    </row>
    <row r="2348" spans="28:36" x14ac:dyDescent="0.2">
      <c r="AB2348" s="190">
        <v>5440</v>
      </c>
      <c r="AC2348" s="190">
        <v>5440</v>
      </c>
      <c r="AD2348" s="190" t="s">
        <v>234</v>
      </c>
      <c r="AE2348" s="190" t="s">
        <v>191</v>
      </c>
      <c r="AF2348" s="190">
        <v>1</v>
      </c>
      <c r="AG2348" s="190">
        <v>100</v>
      </c>
      <c r="AI2348">
        <f t="shared" si="138"/>
        <v>5440</v>
      </c>
      <c r="AJ2348" t="str">
        <f t="shared" si="139"/>
        <v>Rest of SA</v>
      </c>
    </row>
    <row r="2349" spans="28:36" x14ac:dyDescent="0.2">
      <c r="AB2349" s="190">
        <v>5451</v>
      </c>
      <c r="AC2349" s="190">
        <v>5451</v>
      </c>
      <c r="AD2349" s="190" t="s">
        <v>234</v>
      </c>
      <c r="AE2349" s="190" t="s">
        <v>191</v>
      </c>
      <c r="AF2349" s="190">
        <v>1</v>
      </c>
      <c r="AG2349" s="190">
        <v>100</v>
      </c>
      <c r="AI2349">
        <f t="shared" si="138"/>
        <v>5451</v>
      </c>
      <c r="AJ2349" t="str">
        <f t="shared" si="139"/>
        <v>Rest of SA</v>
      </c>
    </row>
    <row r="2350" spans="28:36" x14ac:dyDescent="0.2">
      <c r="AB2350" s="190">
        <v>5452</v>
      </c>
      <c r="AC2350" s="190">
        <v>5452</v>
      </c>
      <c r="AD2350" s="190" t="s">
        <v>234</v>
      </c>
      <c r="AE2350" s="190" t="s">
        <v>191</v>
      </c>
      <c r="AF2350" s="190">
        <v>1</v>
      </c>
      <c r="AG2350" s="190">
        <v>100</v>
      </c>
      <c r="AI2350">
        <f t="shared" si="138"/>
        <v>5452</v>
      </c>
      <c r="AJ2350" t="str">
        <f t="shared" si="139"/>
        <v>Rest of SA</v>
      </c>
    </row>
    <row r="2351" spans="28:36" x14ac:dyDescent="0.2">
      <c r="AB2351" s="190">
        <v>5453</v>
      </c>
      <c r="AC2351" s="190">
        <v>5453</v>
      </c>
      <c r="AD2351" s="190" t="s">
        <v>234</v>
      </c>
      <c r="AE2351" s="190" t="s">
        <v>191</v>
      </c>
      <c r="AF2351" s="190">
        <v>1</v>
      </c>
      <c r="AG2351" s="190">
        <v>100</v>
      </c>
      <c r="AI2351">
        <f t="shared" si="138"/>
        <v>5453</v>
      </c>
      <c r="AJ2351" t="str">
        <f t="shared" si="139"/>
        <v>Rest of SA</v>
      </c>
    </row>
    <row r="2352" spans="28:36" x14ac:dyDescent="0.2">
      <c r="AB2352" s="190">
        <v>5454</v>
      </c>
      <c r="AC2352" s="190">
        <v>5454</v>
      </c>
      <c r="AD2352" s="190" t="s">
        <v>234</v>
      </c>
      <c r="AE2352" s="190" t="s">
        <v>191</v>
      </c>
      <c r="AF2352" s="190">
        <v>1</v>
      </c>
      <c r="AG2352" s="190">
        <v>100</v>
      </c>
      <c r="AI2352">
        <f t="shared" si="138"/>
        <v>5454</v>
      </c>
      <c r="AJ2352" t="str">
        <f t="shared" si="139"/>
        <v>Rest of SA</v>
      </c>
    </row>
    <row r="2353" spans="28:36" x14ac:dyDescent="0.2">
      <c r="AB2353" s="190">
        <v>5455</v>
      </c>
      <c r="AC2353" s="190">
        <v>5455</v>
      </c>
      <c r="AD2353" s="190" t="s">
        <v>234</v>
      </c>
      <c r="AE2353" s="190" t="s">
        <v>191</v>
      </c>
      <c r="AF2353" s="190">
        <v>1</v>
      </c>
      <c r="AG2353" s="190">
        <v>100</v>
      </c>
      <c r="AI2353">
        <f t="shared" si="138"/>
        <v>5455</v>
      </c>
      <c r="AJ2353" t="str">
        <f t="shared" si="139"/>
        <v>Rest of SA</v>
      </c>
    </row>
    <row r="2354" spans="28:36" x14ac:dyDescent="0.2">
      <c r="AB2354" s="190">
        <v>5460</v>
      </c>
      <c r="AC2354" s="190">
        <v>5460</v>
      </c>
      <c r="AD2354" s="190" t="s">
        <v>234</v>
      </c>
      <c r="AE2354" s="190" t="s">
        <v>191</v>
      </c>
      <c r="AF2354" s="190">
        <v>1</v>
      </c>
      <c r="AG2354" s="190">
        <v>100</v>
      </c>
      <c r="AI2354">
        <f t="shared" si="138"/>
        <v>5460</v>
      </c>
      <c r="AJ2354" t="str">
        <f t="shared" si="139"/>
        <v>Rest of SA</v>
      </c>
    </row>
    <row r="2355" spans="28:36" x14ac:dyDescent="0.2">
      <c r="AB2355" s="190">
        <v>5461</v>
      </c>
      <c r="AC2355" s="190">
        <v>5461</v>
      </c>
      <c r="AD2355" s="190" t="s">
        <v>234</v>
      </c>
      <c r="AE2355" s="190" t="s">
        <v>191</v>
      </c>
      <c r="AF2355" s="190">
        <v>1</v>
      </c>
      <c r="AG2355" s="190">
        <v>100</v>
      </c>
      <c r="AI2355">
        <f t="shared" si="138"/>
        <v>5461</v>
      </c>
      <c r="AJ2355" t="str">
        <f t="shared" si="139"/>
        <v>Rest of SA</v>
      </c>
    </row>
    <row r="2356" spans="28:36" x14ac:dyDescent="0.2">
      <c r="AB2356" s="190">
        <v>5462</v>
      </c>
      <c r="AC2356" s="190">
        <v>5462</v>
      </c>
      <c r="AD2356" s="190" t="s">
        <v>234</v>
      </c>
      <c r="AE2356" s="190" t="s">
        <v>191</v>
      </c>
      <c r="AF2356" s="190">
        <v>1</v>
      </c>
      <c r="AG2356" s="190">
        <v>100</v>
      </c>
      <c r="AI2356">
        <f t="shared" si="138"/>
        <v>5462</v>
      </c>
      <c r="AJ2356" t="str">
        <f t="shared" si="139"/>
        <v>Rest of SA</v>
      </c>
    </row>
    <row r="2357" spans="28:36" x14ac:dyDescent="0.2">
      <c r="AB2357" s="190">
        <v>5464</v>
      </c>
      <c r="AC2357" s="190">
        <v>5464</v>
      </c>
      <c r="AD2357" s="190" t="s">
        <v>234</v>
      </c>
      <c r="AE2357" s="190" t="s">
        <v>191</v>
      </c>
      <c r="AF2357" s="190">
        <v>1</v>
      </c>
      <c r="AG2357" s="190">
        <v>100</v>
      </c>
      <c r="AI2357">
        <f t="shared" si="138"/>
        <v>5464</v>
      </c>
      <c r="AJ2357" t="str">
        <f t="shared" si="139"/>
        <v>Rest of SA</v>
      </c>
    </row>
    <row r="2358" spans="28:36" x14ac:dyDescent="0.2">
      <c r="AB2358" s="190">
        <v>5470</v>
      </c>
      <c r="AC2358" s="190">
        <v>5470</v>
      </c>
      <c r="AD2358" s="190" t="s">
        <v>234</v>
      </c>
      <c r="AE2358" s="190" t="s">
        <v>191</v>
      </c>
      <c r="AF2358" s="190">
        <v>1</v>
      </c>
      <c r="AG2358" s="190">
        <v>100</v>
      </c>
      <c r="AI2358">
        <f t="shared" si="138"/>
        <v>5470</v>
      </c>
      <c r="AJ2358" t="str">
        <f t="shared" si="139"/>
        <v>Rest of SA</v>
      </c>
    </row>
    <row r="2359" spans="28:36" x14ac:dyDescent="0.2">
      <c r="AB2359" s="190">
        <v>5471</v>
      </c>
      <c r="AC2359" s="190">
        <v>5471</v>
      </c>
      <c r="AD2359" s="190" t="s">
        <v>234</v>
      </c>
      <c r="AE2359" s="190" t="s">
        <v>191</v>
      </c>
      <c r="AF2359" s="190">
        <v>1</v>
      </c>
      <c r="AG2359" s="190">
        <v>100</v>
      </c>
      <c r="AI2359">
        <f t="shared" si="138"/>
        <v>5471</v>
      </c>
      <c r="AJ2359" t="str">
        <f t="shared" si="139"/>
        <v>Rest of SA</v>
      </c>
    </row>
    <row r="2360" spans="28:36" x14ac:dyDescent="0.2">
      <c r="AB2360" s="190">
        <v>5472</v>
      </c>
      <c r="AC2360" s="190">
        <v>5472</v>
      </c>
      <c r="AD2360" s="190" t="s">
        <v>234</v>
      </c>
      <c r="AE2360" s="190" t="s">
        <v>191</v>
      </c>
      <c r="AF2360" s="190">
        <v>1</v>
      </c>
      <c r="AG2360" s="190">
        <v>100</v>
      </c>
      <c r="AI2360">
        <f t="shared" si="138"/>
        <v>5472</v>
      </c>
      <c r="AJ2360" t="str">
        <f t="shared" si="139"/>
        <v>Rest of SA</v>
      </c>
    </row>
    <row r="2361" spans="28:36" x14ac:dyDescent="0.2">
      <c r="AB2361" s="190">
        <v>5473</v>
      </c>
      <c r="AC2361" s="190">
        <v>5473</v>
      </c>
      <c r="AD2361" s="190" t="s">
        <v>234</v>
      </c>
      <c r="AE2361" s="190" t="s">
        <v>191</v>
      </c>
      <c r="AF2361" s="190">
        <v>1</v>
      </c>
      <c r="AG2361" s="190">
        <v>100</v>
      </c>
      <c r="AI2361">
        <f t="shared" si="138"/>
        <v>5473</v>
      </c>
      <c r="AJ2361" t="str">
        <f t="shared" si="139"/>
        <v>Rest of SA</v>
      </c>
    </row>
    <row r="2362" spans="28:36" x14ac:dyDescent="0.2">
      <c r="AB2362" s="190">
        <v>5480</v>
      </c>
      <c r="AC2362" s="190">
        <v>5480</v>
      </c>
      <c r="AD2362" s="190" t="s">
        <v>234</v>
      </c>
      <c r="AE2362" s="190" t="s">
        <v>191</v>
      </c>
      <c r="AF2362" s="190">
        <v>1</v>
      </c>
      <c r="AG2362" s="190">
        <v>100</v>
      </c>
      <c r="AI2362">
        <f t="shared" si="138"/>
        <v>5480</v>
      </c>
      <c r="AJ2362" t="str">
        <f t="shared" si="139"/>
        <v>Rest of SA</v>
      </c>
    </row>
    <row r="2363" spans="28:36" x14ac:dyDescent="0.2">
      <c r="AB2363" s="190">
        <v>5481</v>
      </c>
      <c r="AC2363" s="190">
        <v>5481</v>
      </c>
      <c r="AD2363" s="190" t="s">
        <v>234</v>
      </c>
      <c r="AE2363" s="190" t="s">
        <v>191</v>
      </c>
      <c r="AF2363" s="190">
        <v>1</v>
      </c>
      <c r="AG2363" s="190">
        <v>100</v>
      </c>
      <c r="AI2363">
        <f t="shared" si="138"/>
        <v>5481</v>
      </c>
      <c r="AJ2363" t="str">
        <f t="shared" si="139"/>
        <v>Rest of SA</v>
      </c>
    </row>
    <row r="2364" spans="28:36" x14ac:dyDescent="0.2">
      <c r="AB2364" s="190">
        <v>5482</v>
      </c>
      <c r="AC2364" s="190">
        <v>5482</v>
      </c>
      <c r="AD2364" s="190" t="s">
        <v>234</v>
      </c>
      <c r="AE2364" s="190" t="s">
        <v>191</v>
      </c>
      <c r="AF2364" s="190">
        <v>1</v>
      </c>
      <c r="AG2364" s="190">
        <v>100</v>
      </c>
      <c r="AI2364">
        <f t="shared" si="138"/>
        <v>5482</v>
      </c>
      <c r="AJ2364" t="str">
        <f t="shared" si="139"/>
        <v>Rest of SA</v>
      </c>
    </row>
    <row r="2365" spans="28:36" x14ac:dyDescent="0.2">
      <c r="AB2365" s="190">
        <v>5483</v>
      </c>
      <c r="AC2365" s="190">
        <v>5483</v>
      </c>
      <c r="AD2365" s="190" t="s">
        <v>234</v>
      </c>
      <c r="AE2365" s="190" t="s">
        <v>191</v>
      </c>
      <c r="AF2365" s="190">
        <v>1</v>
      </c>
      <c r="AG2365" s="190">
        <v>100</v>
      </c>
      <c r="AI2365">
        <f t="shared" si="138"/>
        <v>5483</v>
      </c>
      <c r="AJ2365" t="str">
        <f t="shared" si="139"/>
        <v>Rest of SA</v>
      </c>
    </row>
    <row r="2366" spans="28:36" x14ac:dyDescent="0.2">
      <c r="AB2366" s="190">
        <v>5485</v>
      </c>
      <c r="AC2366" s="190">
        <v>5485</v>
      </c>
      <c r="AD2366" s="190" t="s">
        <v>234</v>
      </c>
      <c r="AE2366" s="190" t="s">
        <v>191</v>
      </c>
      <c r="AF2366" s="190">
        <v>1</v>
      </c>
      <c r="AG2366" s="190">
        <v>100</v>
      </c>
      <c r="AI2366">
        <f t="shared" si="138"/>
        <v>5485</v>
      </c>
      <c r="AJ2366" t="str">
        <f t="shared" si="139"/>
        <v>Rest of SA</v>
      </c>
    </row>
    <row r="2367" spans="28:36" x14ac:dyDescent="0.2">
      <c r="AB2367" s="190">
        <v>5490</v>
      </c>
      <c r="AC2367" s="190">
        <v>5490</v>
      </c>
      <c r="AD2367" s="190" t="s">
        <v>234</v>
      </c>
      <c r="AE2367" s="190" t="s">
        <v>191</v>
      </c>
      <c r="AF2367" s="190">
        <v>1</v>
      </c>
      <c r="AG2367" s="190">
        <v>100</v>
      </c>
      <c r="AI2367">
        <f t="shared" ref="AI2367:AI2430" si="140">AB2367*1</f>
        <v>5490</v>
      </c>
      <c r="AJ2367" t="str">
        <f t="shared" ref="AJ2367:AJ2430" si="141">AE2367</f>
        <v>Rest of SA</v>
      </c>
    </row>
    <row r="2368" spans="28:36" x14ac:dyDescent="0.2">
      <c r="AB2368" s="190">
        <v>5491</v>
      </c>
      <c r="AC2368" s="190">
        <v>5491</v>
      </c>
      <c r="AD2368" s="190" t="s">
        <v>234</v>
      </c>
      <c r="AE2368" s="190" t="s">
        <v>191</v>
      </c>
      <c r="AF2368" s="190">
        <v>1</v>
      </c>
      <c r="AG2368" s="190">
        <v>100</v>
      </c>
      <c r="AI2368">
        <f t="shared" si="140"/>
        <v>5491</v>
      </c>
      <c r="AJ2368" t="str">
        <f t="shared" si="141"/>
        <v>Rest of SA</v>
      </c>
    </row>
    <row r="2369" spans="28:36" x14ac:dyDescent="0.2">
      <c r="AB2369" s="190">
        <v>5493</v>
      </c>
      <c r="AC2369" s="190">
        <v>5493</v>
      </c>
      <c r="AD2369" s="190" t="s">
        <v>234</v>
      </c>
      <c r="AE2369" s="190" t="s">
        <v>191</v>
      </c>
      <c r="AF2369" s="190">
        <v>1</v>
      </c>
      <c r="AG2369" s="190">
        <v>100</v>
      </c>
      <c r="AI2369">
        <f t="shared" si="140"/>
        <v>5493</v>
      </c>
      <c r="AJ2369" t="str">
        <f t="shared" si="141"/>
        <v>Rest of SA</v>
      </c>
    </row>
    <row r="2370" spans="28:36" x14ac:dyDescent="0.2">
      <c r="AB2370" s="190">
        <v>5495</v>
      </c>
      <c r="AC2370" s="190">
        <v>5495</v>
      </c>
      <c r="AD2370" s="190" t="s">
        <v>234</v>
      </c>
      <c r="AE2370" s="190" t="s">
        <v>191</v>
      </c>
      <c r="AF2370" s="190">
        <v>0.99559900000000001</v>
      </c>
      <c r="AG2370" s="190">
        <v>99.559899999999999</v>
      </c>
      <c r="AI2370">
        <f t="shared" si="140"/>
        <v>5495</v>
      </c>
      <c r="AJ2370" t="str">
        <f t="shared" si="141"/>
        <v>Rest of SA</v>
      </c>
    </row>
    <row r="2371" spans="28:36" x14ac:dyDescent="0.2">
      <c r="AB2371" s="190">
        <v>5501</v>
      </c>
      <c r="AC2371" s="190">
        <v>5501</v>
      </c>
      <c r="AD2371" s="190" t="s">
        <v>247</v>
      </c>
      <c r="AE2371" s="190" t="s">
        <v>212</v>
      </c>
      <c r="AF2371" s="190">
        <v>0.77324000000000004</v>
      </c>
      <c r="AG2371" s="190">
        <v>77.323999999999998</v>
      </c>
      <c r="AI2371">
        <f t="shared" si="140"/>
        <v>5501</v>
      </c>
      <c r="AJ2371" t="str">
        <f t="shared" si="141"/>
        <v>Greater Adelaide</v>
      </c>
    </row>
    <row r="2372" spans="28:36" x14ac:dyDescent="0.2">
      <c r="AB2372" s="190">
        <v>5501</v>
      </c>
      <c r="AC2372" s="190">
        <v>5501</v>
      </c>
      <c r="AD2372" s="190" t="s">
        <v>234</v>
      </c>
      <c r="AE2372" s="190" t="s">
        <v>191</v>
      </c>
      <c r="AF2372" s="190">
        <v>0.225409</v>
      </c>
      <c r="AG2372" s="190">
        <v>22.540900000000001</v>
      </c>
      <c r="AI2372">
        <f t="shared" si="140"/>
        <v>5501</v>
      </c>
      <c r="AJ2372" t="str">
        <f t="shared" si="141"/>
        <v>Rest of SA</v>
      </c>
    </row>
    <row r="2373" spans="28:36" x14ac:dyDescent="0.2">
      <c r="AB2373" s="190">
        <v>5502</v>
      </c>
      <c r="AC2373" s="190">
        <v>5502</v>
      </c>
      <c r="AD2373" s="190" t="s">
        <v>234</v>
      </c>
      <c r="AE2373" s="190" t="s">
        <v>191</v>
      </c>
      <c r="AF2373" s="190">
        <v>1</v>
      </c>
      <c r="AG2373" s="190">
        <v>100</v>
      </c>
      <c r="AI2373">
        <f t="shared" si="140"/>
        <v>5502</v>
      </c>
      <c r="AJ2373" t="str">
        <f t="shared" si="141"/>
        <v>Rest of SA</v>
      </c>
    </row>
    <row r="2374" spans="28:36" x14ac:dyDescent="0.2">
      <c r="AB2374" s="190">
        <v>5510</v>
      </c>
      <c r="AC2374" s="190">
        <v>5510</v>
      </c>
      <c r="AD2374" s="190" t="s">
        <v>234</v>
      </c>
      <c r="AE2374" s="190" t="s">
        <v>191</v>
      </c>
      <c r="AF2374" s="190">
        <v>1</v>
      </c>
      <c r="AG2374" s="190">
        <v>100</v>
      </c>
      <c r="AI2374">
        <f t="shared" si="140"/>
        <v>5510</v>
      </c>
      <c r="AJ2374" t="str">
        <f t="shared" si="141"/>
        <v>Rest of SA</v>
      </c>
    </row>
    <row r="2375" spans="28:36" x14ac:dyDescent="0.2">
      <c r="AB2375" s="190">
        <v>5520</v>
      </c>
      <c r="AC2375" s="190">
        <v>5520</v>
      </c>
      <c r="AD2375" s="190" t="s">
        <v>234</v>
      </c>
      <c r="AE2375" s="190" t="s">
        <v>191</v>
      </c>
      <c r="AF2375" s="190">
        <v>1</v>
      </c>
      <c r="AG2375" s="190">
        <v>100</v>
      </c>
      <c r="AI2375">
        <f t="shared" si="140"/>
        <v>5520</v>
      </c>
      <c r="AJ2375" t="str">
        <f t="shared" si="141"/>
        <v>Rest of SA</v>
      </c>
    </row>
    <row r="2376" spans="28:36" x14ac:dyDescent="0.2">
      <c r="AB2376" s="190">
        <v>5521</v>
      </c>
      <c r="AC2376" s="190">
        <v>5521</v>
      </c>
      <c r="AD2376" s="190" t="s">
        <v>234</v>
      </c>
      <c r="AE2376" s="190" t="s">
        <v>191</v>
      </c>
      <c r="AF2376" s="190">
        <v>1</v>
      </c>
      <c r="AG2376" s="190">
        <v>100</v>
      </c>
      <c r="AI2376">
        <f t="shared" si="140"/>
        <v>5521</v>
      </c>
      <c r="AJ2376" t="str">
        <f t="shared" si="141"/>
        <v>Rest of SA</v>
      </c>
    </row>
    <row r="2377" spans="28:36" x14ac:dyDescent="0.2">
      <c r="AB2377" s="190">
        <v>5522</v>
      </c>
      <c r="AC2377" s="190">
        <v>5522</v>
      </c>
      <c r="AD2377" s="190" t="s">
        <v>234</v>
      </c>
      <c r="AE2377" s="190" t="s">
        <v>191</v>
      </c>
      <c r="AF2377" s="190">
        <v>0.99984399999999996</v>
      </c>
      <c r="AG2377" s="190">
        <v>99.984399999999994</v>
      </c>
      <c r="AI2377">
        <f t="shared" si="140"/>
        <v>5522</v>
      </c>
      <c r="AJ2377" t="str">
        <f t="shared" si="141"/>
        <v>Rest of SA</v>
      </c>
    </row>
    <row r="2378" spans="28:36" x14ac:dyDescent="0.2">
      <c r="AB2378" s="190">
        <v>5523</v>
      </c>
      <c r="AC2378" s="190">
        <v>5523</v>
      </c>
      <c r="AD2378" s="190" t="s">
        <v>234</v>
      </c>
      <c r="AE2378" s="190" t="s">
        <v>191</v>
      </c>
      <c r="AF2378" s="190">
        <v>1</v>
      </c>
      <c r="AG2378" s="190">
        <v>100</v>
      </c>
      <c r="AI2378">
        <f t="shared" si="140"/>
        <v>5523</v>
      </c>
      <c r="AJ2378" t="str">
        <f t="shared" si="141"/>
        <v>Rest of SA</v>
      </c>
    </row>
    <row r="2379" spans="28:36" x14ac:dyDescent="0.2">
      <c r="AB2379" s="190">
        <v>5540</v>
      </c>
      <c r="AC2379" s="190">
        <v>5540</v>
      </c>
      <c r="AD2379" s="190" t="s">
        <v>234</v>
      </c>
      <c r="AE2379" s="190" t="s">
        <v>191</v>
      </c>
      <c r="AF2379" s="190">
        <v>0.99999800000000005</v>
      </c>
      <c r="AG2379" s="190">
        <v>99.999799999999993</v>
      </c>
      <c r="AI2379">
        <f t="shared" si="140"/>
        <v>5540</v>
      </c>
      <c r="AJ2379" t="str">
        <f t="shared" si="141"/>
        <v>Rest of SA</v>
      </c>
    </row>
    <row r="2380" spans="28:36" x14ac:dyDescent="0.2">
      <c r="AB2380" s="190">
        <v>5550</v>
      </c>
      <c r="AC2380" s="190">
        <v>5550</v>
      </c>
      <c r="AD2380" s="190" t="s">
        <v>234</v>
      </c>
      <c r="AE2380" s="190" t="s">
        <v>191</v>
      </c>
      <c r="AF2380" s="190">
        <v>1</v>
      </c>
      <c r="AG2380" s="190">
        <v>100</v>
      </c>
      <c r="AI2380">
        <f t="shared" si="140"/>
        <v>5550</v>
      </c>
      <c r="AJ2380" t="str">
        <f t="shared" si="141"/>
        <v>Rest of SA</v>
      </c>
    </row>
    <row r="2381" spans="28:36" x14ac:dyDescent="0.2">
      <c r="AB2381" s="190">
        <v>5552</v>
      </c>
      <c r="AC2381" s="190">
        <v>5552</v>
      </c>
      <c r="AD2381" s="190" t="s">
        <v>234</v>
      </c>
      <c r="AE2381" s="190" t="s">
        <v>191</v>
      </c>
      <c r="AF2381" s="190">
        <v>1</v>
      </c>
      <c r="AG2381" s="190">
        <v>100</v>
      </c>
      <c r="AI2381">
        <f t="shared" si="140"/>
        <v>5552</v>
      </c>
      <c r="AJ2381" t="str">
        <f t="shared" si="141"/>
        <v>Rest of SA</v>
      </c>
    </row>
    <row r="2382" spans="28:36" x14ac:dyDescent="0.2">
      <c r="AB2382" s="190">
        <v>5554</v>
      </c>
      <c r="AC2382" s="190">
        <v>5554</v>
      </c>
      <c r="AD2382" s="190" t="s">
        <v>234</v>
      </c>
      <c r="AE2382" s="190" t="s">
        <v>191</v>
      </c>
      <c r="AF2382" s="190">
        <v>1</v>
      </c>
      <c r="AG2382" s="190">
        <v>100</v>
      </c>
      <c r="AI2382">
        <f t="shared" si="140"/>
        <v>5554</v>
      </c>
      <c r="AJ2382" t="str">
        <f t="shared" si="141"/>
        <v>Rest of SA</v>
      </c>
    </row>
    <row r="2383" spans="28:36" x14ac:dyDescent="0.2">
      <c r="AB2383" s="190">
        <v>5555</v>
      </c>
      <c r="AC2383" s="190">
        <v>5555</v>
      </c>
      <c r="AD2383" s="190" t="s">
        <v>234</v>
      </c>
      <c r="AE2383" s="190" t="s">
        <v>191</v>
      </c>
      <c r="AF2383" s="190">
        <v>0.99972499999999997</v>
      </c>
      <c r="AG2383" s="190">
        <v>99.972499999999997</v>
      </c>
      <c r="AI2383">
        <f t="shared" si="140"/>
        <v>5555</v>
      </c>
      <c r="AJ2383" t="str">
        <f t="shared" si="141"/>
        <v>Rest of SA</v>
      </c>
    </row>
    <row r="2384" spans="28:36" x14ac:dyDescent="0.2">
      <c r="AB2384" s="190">
        <v>5556</v>
      </c>
      <c r="AC2384" s="190">
        <v>5556</v>
      </c>
      <c r="AD2384" s="190" t="s">
        <v>234</v>
      </c>
      <c r="AE2384" s="190" t="s">
        <v>191</v>
      </c>
      <c r="AF2384" s="190">
        <v>0.99999899999999997</v>
      </c>
      <c r="AG2384" s="190">
        <v>99.999899999999997</v>
      </c>
      <c r="AI2384">
        <f t="shared" si="140"/>
        <v>5556</v>
      </c>
      <c r="AJ2384" t="str">
        <f t="shared" si="141"/>
        <v>Rest of SA</v>
      </c>
    </row>
    <row r="2385" spans="28:36" x14ac:dyDescent="0.2">
      <c r="AB2385" s="190">
        <v>5558</v>
      </c>
      <c r="AC2385" s="190">
        <v>5558</v>
      </c>
      <c r="AD2385" s="190" t="s">
        <v>234</v>
      </c>
      <c r="AE2385" s="190" t="s">
        <v>191</v>
      </c>
      <c r="AF2385" s="190">
        <v>0.99956999999999996</v>
      </c>
      <c r="AG2385" s="190">
        <v>99.956999999999994</v>
      </c>
      <c r="AI2385">
        <f t="shared" si="140"/>
        <v>5558</v>
      </c>
      <c r="AJ2385" t="str">
        <f t="shared" si="141"/>
        <v>Rest of SA</v>
      </c>
    </row>
    <row r="2386" spans="28:36" x14ac:dyDescent="0.2">
      <c r="AB2386" s="190">
        <v>5560</v>
      </c>
      <c r="AC2386" s="190">
        <v>5560</v>
      </c>
      <c r="AD2386" s="190" t="s">
        <v>234</v>
      </c>
      <c r="AE2386" s="190" t="s">
        <v>191</v>
      </c>
      <c r="AF2386" s="190">
        <v>1</v>
      </c>
      <c r="AG2386" s="190">
        <v>100</v>
      </c>
      <c r="AI2386">
        <f t="shared" si="140"/>
        <v>5560</v>
      </c>
      <c r="AJ2386" t="str">
        <f t="shared" si="141"/>
        <v>Rest of SA</v>
      </c>
    </row>
    <row r="2387" spans="28:36" x14ac:dyDescent="0.2">
      <c r="AB2387" s="190">
        <v>5570</v>
      </c>
      <c r="AC2387" s="190">
        <v>5570</v>
      </c>
      <c r="AD2387" s="190" t="s">
        <v>234</v>
      </c>
      <c r="AE2387" s="190" t="s">
        <v>191</v>
      </c>
      <c r="AF2387" s="190">
        <v>1</v>
      </c>
      <c r="AG2387" s="190">
        <v>100</v>
      </c>
      <c r="AI2387">
        <f t="shared" si="140"/>
        <v>5570</v>
      </c>
      <c r="AJ2387" t="str">
        <f t="shared" si="141"/>
        <v>Rest of SA</v>
      </c>
    </row>
    <row r="2388" spans="28:36" x14ac:dyDescent="0.2">
      <c r="AB2388" s="190">
        <v>5571</v>
      </c>
      <c r="AC2388" s="190">
        <v>5571</v>
      </c>
      <c r="AD2388" s="190" t="s">
        <v>234</v>
      </c>
      <c r="AE2388" s="190" t="s">
        <v>191</v>
      </c>
      <c r="AF2388" s="190">
        <v>0.999973</v>
      </c>
      <c r="AG2388" s="190">
        <v>99.997299999999996</v>
      </c>
      <c r="AI2388">
        <f t="shared" si="140"/>
        <v>5571</v>
      </c>
      <c r="AJ2388" t="str">
        <f t="shared" si="141"/>
        <v>Rest of SA</v>
      </c>
    </row>
    <row r="2389" spans="28:36" x14ac:dyDescent="0.2">
      <c r="AB2389" s="190">
        <v>5572</v>
      </c>
      <c r="AC2389" s="190">
        <v>5572</v>
      </c>
      <c r="AD2389" s="190" t="s">
        <v>234</v>
      </c>
      <c r="AE2389" s="190" t="s">
        <v>191</v>
      </c>
      <c r="AF2389" s="190">
        <v>1</v>
      </c>
      <c r="AG2389" s="190">
        <v>100</v>
      </c>
      <c r="AI2389">
        <f t="shared" si="140"/>
        <v>5572</v>
      </c>
      <c r="AJ2389" t="str">
        <f t="shared" si="141"/>
        <v>Rest of SA</v>
      </c>
    </row>
    <row r="2390" spans="28:36" x14ac:dyDescent="0.2">
      <c r="AB2390" s="190">
        <v>5573</v>
      </c>
      <c r="AC2390" s="190">
        <v>5573</v>
      </c>
      <c r="AD2390" s="190" t="s">
        <v>234</v>
      </c>
      <c r="AE2390" s="190" t="s">
        <v>191</v>
      </c>
      <c r="AF2390" s="190">
        <v>1</v>
      </c>
      <c r="AG2390" s="190">
        <v>100</v>
      </c>
      <c r="AI2390">
        <f t="shared" si="140"/>
        <v>5573</v>
      </c>
      <c r="AJ2390" t="str">
        <f t="shared" si="141"/>
        <v>Rest of SA</v>
      </c>
    </row>
    <row r="2391" spans="28:36" x14ac:dyDescent="0.2">
      <c r="AB2391" s="190">
        <v>5575</v>
      </c>
      <c r="AC2391" s="190">
        <v>5575</v>
      </c>
      <c r="AD2391" s="190" t="s">
        <v>234</v>
      </c>
      <c r="AE2391" s="190" t="s">
        <v>191</v>
      </c>
      <c r="AF2391" s="190">
        <v>0.99876500000000001</v>
      </c>
      <c r="AG2391" s="190">
        <v>99.876499999999993</v>
      </c>
      <c r="AI2391">
        <f t="shared" si="140"/>
        <v>5575</v>
      </c>
      <c r="AJ2391" t="str">
        <f t="shared" si="141"/>
        <v>Rest of SA</v>
      </c>
    </row>
    <row r="2392" spans="28:36" x14ac:dyDescent="0.2">
      <c r="AB2392" s="190">
        <v>5576</v>
      </c>
      <c r="AC2392" s="190">
        <v>5576</v>
      </c>
      <c r="AD2392" s="190" t="s">
        <v>234</v>
      </c>
      <c r="AE2392" s="190" t="s">
        <v>191</v>
      </c>
      <c r="AF2392" s="190">
        <v>1</v>
      </c>
      <c r="AG2392" s="190">
        <v>100</v>
      </c>
      <c r="AI2392">
        <f t="shared" si="140"/>
        <v>5576</v>
      </c>
      <c r="AJ2392" t="str">
        <f t="shared" si="141"/>
        <v>Rest of SA</v>
      </c>
    </row>
    <row r="2393" spans="28:36" x14ac:dyDescent="0.2">
      <c r="AB2393" s="190">
        <v>5577</v>
      </c>
      <c r="AC2393" s="190">
        <v>5577</v>
      </c>
      <c r="AD2393" s="190" t="s">
        <v>234</v>
      </c>
      <c r="AE2393" s="190" t="s">
        <v>191</v>
      </c>
      <c r="AF2393" s="190">
        <v>0.99999800000000005</v>
      </c>
      <c r="AG2393" s="190">
        <v>99.999799999999993</v>
      </c>
      <c r="AI2393">
        <f t="shared" si="140"/>
        <v>5577</v>
      </c>
      <c r="AJ2393" t="str">
        <f t="shared" si="141"/>
        <v>Rest of SA</v>
      </c>
    </row>
    <row r="2394" spans="28:36" x14ac:dyDescent="0.2">
      <c r="AB2394" s="190">
        <v>5580</v>
      </c>
      <c r="AC2394" s="190">
        <v>5580</v>
      </c>
      <c r="AD2394" s="190" t="s">
        <v>234</v>
      </c>
      <c r="AE2394" s="190" t="s">
        <v>191</v>
      </c>
      <c r="AF2394" s="190">
        <v>1</v>
      </c>
      <c r="AG2394" s="190">
        <v>100</v>
      </c>
      <c r="AI2394">
        <f t="shared" si="140"/>
        <v>5580</v>
      </c>
      <c r="AJ2394" t="str">
        <f t="shared" si="141"/>
        <v>Rest of SA</v>
      </c>
    </row>
    <row r="2395" spans="28:36" x14ac:dyDescent="0.2">
      <c r="AB2395" s="190">
        <v>5581</v>
      </c>
      <c r="AC2395" s="190">
        <v>5581</v>
      </c>
      <c r="AD2395" s="190" t="s">
        <v>234</v>
      </c>
      <c r="AE2395" s="190" t="s">
        <v>191</v>
      </c>
      <c r="AF2395" s="190">
        <v>1</v>
      </c>
      <c r="AG2395" s="190">
        <v>100</v>
      </c>
      <c r="AI2395">
        <f t="shared" si="140"/>
        <v>5581</v>
      </c>
      <c r="AJ2395" t="str">
        <f t="shared" si="141"/>
        <v>Rest of SA</v>
      </c>
    </row>
    <row r="2396" spans="28:36" x14ac:dyDescent="0.2">
      <c r="AB2396" s="190">
        <v>5582</v>
      </c>
      <c r="AC2396" s="190">
        <v>5582</v>
      </c>
      <c r="AD2396" s="190" t="s">
        <v>234</v>
      </c>
      <c r="AE2396" s="190" t="s">
        <v>191</v>
      </c>
      <c r="AF2396" s="190">
        <v>0.99731000000000003</v>
      </c>
      <c r="AG2396" s="190">
        <v>99.730999999999995</v>
      </c>
      <c r="AI2396">
        <f t="shared" si="140"/>
        <v>5582</v>
      </c>
      <c r="AJ2396" t="str">
        <f t="shared" si="141"/>
        <v>Rest of SA</v>
      </c>
    </row>
    <row r="2397" spans="28:36" x14ac:dyDescent="0.2">
      <c r="AB2397" s="190">
        <v>5583</v>
      </c>
      <c r="AC2397" s="190">
        <v>5583</v>
      </c>
      <c r="AD2397" s="190" t="s">
        <v>234</v>
      </c>
      <c r="AE2397" s="190" t="s">
        <v>191</v>
      </c>
      <c r="AF2397" s="190">
        <v>0.996529</v>
      </c>
      <c r="AG2397" s="190">
        <v>99.652900000000002</v>
      </c>
      <c r="AI2397">
        <f t="shared" si="140"/>
        <v>5583</v>
      </c>
      <c r="AJ2397" t="str">
        <f t="shared" si="141"/>
        <v>Rest of SA</v>
      </c>
    </row>
    <row r="2398" spans="28:36" x14ac:dyDescent="0.2">
      <c r="AB2398" s="190">
        <v>5600</v>
      </c>
      <c r="AC2398" s="190">
        <v>5600</v>
      </c>
      <c r="AD2398" s="190" t="s">
        <v>234</v>
      </c>
      <c r="AE2398" s="190" t="s">
        <v>191</v>
      </c>
      <c r="AF2398" s="190">
        <v>0.99991600000000003</v>
      </c>
      <c r="AG2398" s="190">
        <v>99.991600000000005</v>
      </c>
      <c r="AI2398">
        <f t="shared" si="140"/>
        <v>5600</v>
      </c>
      <c r="AJ2398" t="str">
        <f t="shared" si="141"/>
        <v>Rest of SA</v>
      </c>
    </row>
    <row r="2399" spans="28:36" x14ac:dyDescent="0.2">
      <c r="AB2399" s="190">
        <v>5601</v>
      </c>
      <c r="AC2399" s="190">
        <v>5601</v>
      </c>
      <c r="AD2399" s="190" t="s">
        <v>234</v>
      </c>
      <c r="AE2399" s="190" t="s">
        <v>191</v>
      </c>
      <c r="AF2399" s="190">
        <v>0.96448</v>
      </c>
      <c r="AG2399" s="190">
        <v>96.447999999999993</v>
      </c>
      <c r="AI2399">
        <f t="shared" si="140"/>
        <v>5601</v>
      </c>
      <c r="AJ2399" t="str">
        <f t="shared" si="141"/>
        <v>Rest of SA</v>
      </c>
    </row>
    <row r="2400" spans="28:36" x14ac:dyDescent="0.2">
      <c r="AB2400" s="190">
        <v>5602</v>
      </c>
      <c r="AC2400" s="190">
        <v>5602</v>
      </c>
      <c r="AD2400" s="190" t="s">
        <v>234</v>
      </c>
      <c r="AE2400" s="190" t="s">
        <v>191</v>
      </c>
      <c r="AF2400" s="190">
        <v>0.99955899999999998</v>
      </c>
      <c r="AG2400" s="190">
        <v>99.9559</v>
      </c>
      <c r="AI2400">
        <f t="shared" si="140"/>
        <v>5602</v>
      </c>
      <c r="AJ2400" t="str">
        <f t="shared" si="141"/>
        <v>Rest of SA</v>
      </c>
    </row>
    <row r="2401" spans="28:36" x14ac:dyDescent="0.2">
      <c r="AB2401" s="190">
        <v>5603</v>
      </c>
      <c r="AC2401" s="190">
        <v>5603</v>
      </c>
      <c r="AD2401" s="190" t="s">
        <v>234</v>
      </c>
      <c r="AE2401" s="190" t="s">
        <v>191</v>
      </c>
      <c r="AF2401" s="190">
        <v>1</v>
      </c>
      <c r="AG2401" s="190">
        <v>100</v>
      </c>
      <c r="AI2401">
        <f t="shared" si="140"/>
        <v>5603</v>
      </c>
      <c r="AJ2401" t="str">
        <f t="shared" si="141"/>
        <v>Rest of SA</v>
      </c>
    </row>
    <row r="2402" spans="28:36" x14ac:dyDescent="0.2">
      <c r="AB2402" s="190">
        <v>5604</v>
      </c>
      <c r="AC2402" s="190">
        <v>5604</v>
      </c>
      <c r="AD2402" s="190" t="s">
        <v>234</v>
      </c>
      <c r="AE2402" s="190" t="s">
        <v>191</v>
      </c>
      <c r="AF2402" s="190">
        <v>0.99204999999999999</v>
      </c>
      <c r="AG2402" s="190">
        <v>99.204999999999998</v>
      </c>
      <c r="AI2402">
        <f t="shared" si="140"/>
        <v>5604</v>
      </c>
      <c r="AJ2402" t="str">
        <f t="shared" si="141"/>
        <v>Rest of SA</v>
      </c>
    </row>
    <row r="2403" spans="28:36" x14ac:dyDescent="0.2">
      <c r="AB2403" s="190">
        <v>5605</v>
      </c>
      <c r="AC2403" s="190">
        <v>5605</v>
      </c>
      <c r="AD2403" s="190" t="s">
        <v>234</v>
      </c>
      <c r="AE2403" s="190" t="s">
        <v>191</v>
      </c>
      <c r="AF2403" s="190">
        <v>1</v>
      </c>
      <c r="AG2403" s="190">
        <v>100</v>
      </c>
      <c r="AI2403">
        <f t="shared" si="140"/>
        <v>5605</v>
      </c>
      <c r="AJ2403" t="str">
        <f t="shared" si="141"/>
        <v>Rest of SA</v>
      </c>
    </row>
    <row r="2404" spans="28:36" x14ac:dyDescent="0.2">
      <c r="AB2404" s="190">
        <v>5606</v>
      </c>
      <c r="AC2404" s="190">
        <v>5606</v>
      </c>
      <c r="AD2404" s="190" t="s">
        <v>234</v>
      </c>
      <c r="AE2404" s="190" t="s">
        <v>191</v>
      </c>
      <c r="AF2404" s="190">
        <v>0.99279499999999998</v>
      </c>
      <c r="AG2404" s="190">
        <v>99.279499999999999</v>
      </c>
      <c r="AI2404">
        <f t="shared" si="140"/>
        <v>5606</v>
      </c>
      <c r="AJ2404" t="str">
        <f t="shared" si="141"/>
        <v>Rest of SA</v>
      </c>
    </row>
    <row r="2405" spans="28:36" x14ac:dyDescent="0.2">
      <c r="AB2405" s="190">
        <v>5607</v>
      </c>
      <c r="AC2405" s="190">
        <v>5607</v>
      </c>
      <c r="AD2405" s="190" t="s">
        <v>234</v>
      </c>
      <c r="AE2405" s="190" t="s">
        <v>191</v>
      </c>
      <c r="AF2405" s="190">
        <v>0.99775400000000003</v>
      </c>
      <c r="AG2405" s="190">
        <v>99.775499999999994</v>
      </c>
      <c r="AI2405">
        <f t="shared" si="140"/>
        <v>5607</v>
      </c>
      <c r="AJ2405" t="str">
        <f t="shared" si="141"/>
        <v>Rest of SA</v>
      </c>
    </row>
    <row r="2406" spans="28:36" x14ac:dyDescent="0.2">
      <c r="AB2406" s="190">
        <v>5608</v>
      </c>
      <c r="AC2406" s="190">
        <v>5608</v>
      </c>
      <c r="AD2406" s="190" t="s">
        <v>234</v>
      </c>
      <c r="AE2406" s="190" t="s">
        <v>191</v>
      </c>
      <c r="AF2406" s="190">
        <v>1</v>
      </c>
      <c r="AG2406" s="190">
        <v>100</v>
      </c>
      <c r="AI2406">
        <f t="shared" si="140"/>
        <v>5608</v>
      </c>
      <c r="AJ2406" t="str">
        <f t="shared" si="141"/>
        <v>Rest of SA</v>
      </c>
    </row>
    <row r="2407" spans="28:36" x14ac:dyDescent="0.2">
      <c r="AB2407" s="190">
        <v>5609</v>
      </c>
      <c r="AC2407" s="190">
        <v>5609</v>
      </c>
      <c r="AD2407" s="190" t="s">
        <v>234</v>
      </c>
      <c r="AE2407" s="190" t="s">
        <v>191</v>
      </c>
      <c r="AF2407" s="190">
        <v>1</v>
      </c>
      <c r="AG2407" s="190">
        <v>100</v>
      </c>
      <c r="AI2407">
        <f t="shared" si="140"/>
        <v>5609</v>
      </c>
      <c r="AJ2407" t="str">
        <f t="shared" si="141"/>
        <v>Rest of SA</v>
      </c>
    </row>
    <row r="2408" spans="28:36" x14ac:dyDescent="0.2">
      <c r="AB2408" s="190">
        <v>5630</v>
      </c>
      <c r="AC2408" s="190">
        <v>5630</v>
      </c>
      <c r="AD2408" s="190" t="s">
        <v>234</v>
      </c>
      <c r="AE2408" s="190" t="s">
        <v>191</v>
      </c>
      <c r="AF2408" s="190">
        <v>1</v>
      </c>
      <c r="AG2408" s="190">
        <v>100</v>
      </c>
      <c r="AI2408">
        <f t="shared" si="140"/>
        <v>5630</v>
      </c>
      <c r="AJ2408" t="str">
        <f t="shared" si="141"/>
        <v>Rest of SA</v>
      </c>
    </row>
    <row r="2409" spans="28:36" x14ac:dyDescent="0.2">
      <c r="AB2409" s="190">
        <v>5631</v>
      </c>
      <c r="AC2409" s="190">
        <v>5631</v>
      </c>
      <c r="AD2409" s="190" t="s">
        <v>234</v>
      </c>
      <c r="AE2409" s="190" t="s">
        <v>191</v>
      </c>
      <c r="AF2409" s="190">
        <v>1</v>
      </c>
      <c r="AG2409" s="190">
        <v>100</v>
      </c>
      <c r="AI2409">
        <f t="shared" si="140"/>
        <v>5631</v>
      </c>
      <c r="AJ2409" t="str">
        <f t="shared" si="141"/>
        <v>Rest of SA</v>
      </c>
    </row>
    <row r="2410" spans="28:36" x14ac:dyDescent="0.2">
      <c r="AB2410" s="190">
        <v>5632</v>
      </c>
      <c r="AC2410" s="190">
        <v>5632</v>
      </c>
      <c r="AD2410" s="190" t="s">
        <v>234</v>
      </c>
      <c r="AE2410" s="190" t="s">
        <v>191</v>
      </c>
      <c r="AF2410" s="190">
        <v>1</v>
      </c>
      <c r="AG2410" s="190">
        <v>100</v>
      </c>
      <c r="AI2410">
        <f t="shared" si="140"/>
        <v>5632</v>
      </c>
      <c r="AJ2410" t="str">
        <f t="shared" si="141"/>
        <v>Rest of SA</v>
      </c>
    </row>
    <row r="2411" spans="28:36" x14ac:dyDescent="0.2">
      <c r="AB2411" s="190">
        <v>5633</v>
      </c>
      <c r="AC2411" s="190">
        <v>5633</v>
      </c>
      <c r="AD2411" s="190" t="s">
        <v>234</v>
      </c>
      <c r="AE2411" s="190" t="s">
        <v>191</v>
      </c>
      <c r="AF2411" s="190">
        <v>1</v>
      </c>
      <c r="AG2411" s="190">
        <v>100</v>
      </c>
      <c r="AI2411">
        <f t="shared" si="140"/>
        <v>5633</v>
      </c>
      <c r="AJ2411" t="str">
        <f t="shared" si="141"/>
        <v>Rest of SA</v>
      </c>
    </row>
    <row r="2412" spans="28:36" x14ac:dyDescent="0.2">
      <c r="AB2412" s="190">
        <v>5640</v>
      </c>
      <c r="AC2412" s="190">
        <v>5640</v>
      </c>
      <c r="AD2412" s="190" t="s">
        <v>234</v>
      </c>
      <c r="AE2412" s="190" t="s">
        <v>191</v>
      </c>
      <c r="AF2412" s="190">
        <v>1</v>
      </c>
      <c r="AG2412" s="190">
        <v>100</v>
      </c>
      <c r="AI2412">
        <f t="shared" si="140"/>
        <v>5640</v>
      </c>
      <c r="AJ2412" t="str">
        <f t="shared" si="141"/>
        <v>Rest of SA</v>
      </c>
    </row>
    <row r="2413" spans="28:36" x14ac:dyDescent="0.2">
      <c r="AB2413" s="190">
        <v>5641</v>
      </c>
      <c r="AC2413" s="190">
        <v>5641</v>
      </c>
      <c r="AD2413" s="190" t="s">
        <v>234</v>
      </c>
      <c r="AE2413" s="190" t="s">
        <v>191</v>
      </c>
      <c r="AF2413" s="190">
        <v>1</v>
      </c>
      <c r="AG2413" s="190">
        <v>100</v>
      </c>
      <c r="AI2413">
        <f t="shared" si="140"/>
        <v>5641</v>
      </c>
      <c r="AJ2413" t="str">
        <f t="shared" si="141"/>
        <v>Rest of SA</v>
      </c>
    </row>
    <row r="2414" spans="28:36" x14ac:dyDescent="0.2">
      <c r="AB2414" s="190">
        <v>5642</v>
      </c>
      <c r="AC2414" s="190">
        <v>5642</v>
      </c>
      <c r="AD2414" s="190" t="s">
        <v>234</v>
      </c>
      <c r="AE2414" s="190" t="s">
        <v>191</v>
      </c>
      <c r="AF2414" s="190">
        <v>1</v>
      </c>
      <c r="AG2414" s="190">
        <v>100</v>
      </c>
      <c r="AI2414">
        <f t="shared" si="140"/>
        <v>5642</v>
      </c>
      <c r="AJ2414" t="str">
        <f t="shared" si="141"/>
        <v>Rest of SA</v>
      </c>
    </row>
    <row r="2415" spans="28:36" x14ac:dyDescent="0.2">
      <c r="AB2415" s="190">
        <v>5650</v>
      </c>
      <c r="AC2415" s="190">
        <v>5650</v>
      </c>
      <c r="AD2415" s="190" t="s">
        <v>234</v>
      </c>
      <c r="AE2415" s="190" t="s">
        <v>191</v>
      </c>
      <c r="AF2415" s="190">
        <v>1</v>
      </c>
      <c r="AG2415" s="190">
        <v>100</v>
      </c>
      <c r="AI2415">
        <f t="shared" si="140"/>
        <v>5650</v>
      </c>
      <c r="AJ2415" t="str">
        <f t="shared" si="141"/>
        <v>Rest of SA</v>
      </c>
    </row>
    <row r="2416" spans="28:36" x14ac:dyDescent="0.2">
      <c r="AB2416" s="190">
        <v>5651</v>
      </c>
      <c r="AC2416" s="190">
        <v>5651</v>
      </c>
      <c r="AD2416" s="190" t="s">
        <v>234</v>
      </c>
      <c r="AE2416" s="190" t="s">
        <v>191</v>
      </c>
      <c r="AF2416" s="190">
        <v>1</v>
      </c>
      <c r="AG2416" s="190">
        <v>100</v>
      </c>
      <c r="AI2416">
        <f t="shared" si="140"/>
        <v>5651</v>
      </c>
      <c r="AJ2416" t="str">
        <f t="shared" si="141"/>
        <v>Rest of SA</v>
      </c>
    </row>
    <row r="2417" spans="28:36" x14ac:dyDescent="0.2">
      <c r="AB2417" s="190">
        <v>5652</v>
      </c>
      <c r="AC2417" s="190">
        <v>5652</v>
      </c>
      <c r="AD2417" s="190" t="s">
        <v>234</v>
      </c>
      <c r="AE2417" s="190" t="s">
        <v>191</v>
      </c>
      <c r="AF2417" s="190">
        <v>1</v>
      </c>
      <c r="AG2417" s="190">
        <v>100</v>
      </c>
      <c r="AI2417">
        <f t="shared" si="140"/>
        <v>5652</v>
      </c>
      <c r="AJ2417" t="str">
        <f t="shared" si="141"/>
        <v>Rest of SA</v>
      </c>
    </row>
    <row r="2418" spans="28:36" x14ac:dyDescent="0.2">
      <c r="AB2418" s="190">
        <v>5653</v>
      </c>
      <c r="AC2418" s="190">
        <v>5653</v>
      </c>
      <c r="AD2418" s="190" t="s">
        <v>234</v>
      </c>
      <c r="AE2418" s="190" t="s">
        <v>191</v>
      </c>
      <c r="AF2418" s="190">
        <v>1</v>
      </c>
      <c r="AG2418" s="190">
        <v>100</v>
      </c>
      <c r="AI2418">
        <f t="shared" si="140"/>
        <v>5653</v>
      </c>
      <c r="AJ2418" t="str">
        <f t="shared" si="141"/>
        <v>Rest of SA</v>
      </c>
    </row>
    <row r="2419" spans="28:36" x14ac:dyDescent="0.2">
      <c r="AB2419" s="190">
        <v>5654</v>
      </c>
      <c r="AC2419" s="190">
        <v>5654</v>
      </c>
      <c r="AD2419" s="190" t="s">
        <v>234</v>
      </c>
      <c r="AE2419" s="190" t="s">
        <v>191</v>
      </c>
      <c r="AF2419" s="190">
        <v>1</v>
      </c>
      <c r="AG2419" s="190">
        <v>100</v>
      </c>
      <c r="AI2419">
        <f t="shared" si="140"/>
        <v>5654</v>
      </c>
      <c r="AJ2419" t="str">
        <f t="shared" si="141"/>
        <v>Rest of SA</v>
      </c>
    </row>
    <row r="2420" spans="28:36" x14ac:dyDescent="0.2">
      <c r="AB2420" s="190">
        <v>5655</v>
      </c>
      <c r="AC2420" s="190">
        <v>5655</v>
      </c>
      <c r="AD2420" s="190" t="s">
        <v>234</v>
      </c>
      <c r="AE2420" s="190" t="s">
        <v>191</v>
      </c>
      <c r="AF2420" s="190">
        <v>1</v>
      </c>
      <c r="AG2420" s="190">
        <v>100</v>
      </c>
      <c r="AI2420">
        <f t="shared" si="140"/>
        <v>5655</v>
      </c>
      <c r="AJ2420" t="str">
        <f t="shared" si="141"/>
        <v>Rest of SA</v>
      </c>
    </row>
    <row r="2421" spans="28:36" x14ac:dyDescent="0.2">
      <c r="AB2421" s="190">
        <v>5660</v>
      </c>
      <c r="AC2421" s="190">
        <v>5660</v>
      </c>
      <c r="AD2421" s="190" t="s">
        <v>234</v>
      </c>
      <c r="AE2421" s="190" t="s">
        <v>191</v>
      </c>
      <c r="AF2421" s="190">
        <v>1</v>
      </c>
      <c r="AG2421" s="190">
        <v>100</v>
      </c>
      <c r="AI2421">
        <f t="shared" si="140"/>
        <v>5660</v>
      </c>
      <c r="AJ2421" t="str">
        <f t="shared" si="141"/>
        <v>Rest of SA</v>
      </c>
    </row>
    <row r="2422" spans="28:36" x14ac:dyDescent="0.2">
      <c r="AB2422" s="190">
        <v>5661</v>
      </c>
      <c r="AC2422" s="190">
        <v>5661</v>
      </c>
      <c r="AD2422" s="190" t="s">
        <v>234</v>
      </c>
      <c r="AE2422" s="190" t="s">
        <v>191</v>
      </c>
      <c r="AF2422" s="190">
        <v>1</v>
      </c>
      <c r="AG2422" s="190">
        <v>100</v>
      </c>
      <c r="AI2422">
        <f t="shared" si="140"/>
        <v>5661</v>
      </c>
      <c r="AJ2422" t="str">
        <f t="shared" si="141"/>
        <v>Rest of SA</v>
      </c>
    </row>
    <row r="2423" spans="28:36" x14ac:dyDescent="0.2">
      <c r="AB2423" s="190">
        <v>5670</v>
      </c>
      <c r="AC2423" s="190">
        <v>5670</v>
      </c>
      <c r="AD2423" s="190" t="s">
        <v>234</v>
      </c>
      <c r="AE2423" s="190" t="s">
        <v>191</v>
      </c>
      <c r="AF2423" s="190">
        <v>0.999255</v>
      </c>
      <c r="AG2423" s="190">
        <v>99.9255</v>
      </c>
      <c r="AI2423">
        <f t="shared" si="140"/>
        <v>5670</v>
      </c>
      <c r="AJ2423" t="str">
        <f t="shared" si="141"/>
        <v>Rest of SA</v>
      </c>
    </row>
    <row r="2424" spans="28:36" x14ac:dyDescent="0.2">
      <c r="AB2424" s="190">
        <v>5671</v>
      </c>
      <c r="AC2424" s="190">
        <v>5671</v>
      </c>
      <c r="AD2424" s="190" t="s">
        <v>234</v>
      </c>
      <c r="AE2424" s="190" t="s">
        <v>191</v>
      </c>
      <c r="AF2424" s="190">
        <v>0.99998900000000002</v>
      </c>
      <c r="AG2424" s="190">
        <v>99.998900000000006</v>
      </c>
      <c r="AI2424">
        <f t="shared" si="140"/>
        <v>5671</v>
      </c>
      <c r="AJ2424" t="str">
        <f t="shared" si="141"/>
        <v>Rest of SA</v>
      </c>
    </row>
    <row r="2425" spans="28:36" x14ac:dyDescent="0.2">
      <c r="AB2425" s="190">
        <v>5680</v>
      </c>
      <c r="AC2425" s="190">
        <v>5680</v>
      </c>
      <c r="AD2425" s="190" t="s">
        <v>234</v>
      </c>
      <c r="AE2425" s="190" t="s">
        <v>191</v>
      </c>
      <c r="AF2425" s="190">
        <v>0.99672499999999997</v>
      </c>
      <c r="AG2425" s="190">
        <v>99.672499999999999</v>
      </c>
      <c r="AI2425">
        <f t="shared" si="140"/>
        <v>5680</v>
      </c>
      <c r="AJ2425" t="str">
        <f t="shared" si="141"/>
        <v>Rest of SA</v>
      </c>
    </row>
    <row r="2426" spans="28:36" x14ac:dyDescent="0.2">
      <c r="AB2426" s="190">
        <v>5690</v>
      </c>
      <c r="AC2426" s="190">
        <v>5690</v>
      </c>
      <c r="AD2426" s="190" t="s">
        <v>234</v>
      </c>
      <c r="AE2426" s="190" t="s">
        <v>191</v>
      </c>
      <c r="AF2426" s="190">
        <v>0.994981</v>
      </c>
      <c r="AG2426" s="190">
        <v>99.498099999999994</v>
      </c>
      <c r="AI2426">
        <f t="shared" si="140"/>
        <v>5690</v>
      </c>
      <c r="AJ2426" t="str">
        <f t="shared" si="141"/>
        <v>Rest of SA</v>
      </c>
    </row>
    <row r="2427" spans="28:36" x14ac:dyDescent="0.2">
      <c r="AB2427" s="190">
        <v>5700</v>
      </c>
      <c r="AC2427" s="190">
        <v>5700</v>
      </c>
      <c r="AD2427" s="190" t="s">
        <v>234</v>
      </c>
      <c r="AE2427" s="190" t="s">
        <v>191</v>
      </c>
      <c r="AF2427" s="190">
        <v>0.99951299999999998</v>
      </c>
      <c r="AG2427" s="190">
        <v>99.951300000000003</v>
      </c>
      <c r="AI2427">
        <f t="shared" si="140"/>
        <v>5700</v>
      </c>
      <c r="AJ2427" t="str">
        <f t="shared" si="141"/>
        <v>Rest of SA</v>
      </c>
    </row>
    <row r="2428" spans="28:36" x14ac:dyDescent="0.2">
      <c r="AB2428" s="190">
        <v>5710</v>
      </c>
      <c r="AC2428" s="190">
        <v>5710</v>
      </c>
      <c r="AD2428" s="190" t="s">
        <v>234</v>
      </c>
      <c r="AE2428" s="190" t="s">
        <v>191</v>
      </c>
      <c r="AF2428" s="190">
        <v>0.99370000000000003</v>
      </c>
      <c r="AG2428" s="190">
        <v>99.37</v>
      </c>
      <c r="AI2428">
        <f t="shared" si="140"/>
        <v>5710</v>
      </c>
      <c r="AJ2428" t="str">
        <f t="shared" si="141"/>
        <v>Rest of SA</v>
      </c>
    </row>
    <row r="2429" spans="28:36" x14ac:dyDescent="0.2">
      <c r="AB2429" s="190">
        <v>5720</v>
      </c>
      <c r="AC2429" s="190">
        <v>5720</v>
      </c>
      <c r="AD2429" s="190" t="s">
        <v>234</v>
      </c>
      <c r="AE2429" s="190" t="s">
        <v>191</v>
      </c>
      <c r="AF2429" s="190">
        <v>1</v>
      </c>
      <c r="AG2429" s="190">
        <v>100</v>
      </c>
      <c r="AI2429">
        <f t="shared" si="140"/>
        <v>5720</v>
      </c>
      <c r="AJ2429" t="str">
        <f t="shared" si="141"/>
        <v>Rest of SA</v>
      </c>
    </row>
    <row r="2430" spans="28:36" x14ac:dyDescent="0.2">
      <c r="AB2430" s="190">
        <v>5722</v>
      </c>
      <c r="AC2430" s="190">
        <v>5722</v>
      </c>
      <c r="AD2430" s="190" t="s">
        <v>234</v>
      </c>
      <c r="AE2430" s="190" t="s">
        <v>191</v>
      </c>
      <c r="AF2430" s="190">
        <v>1</v>
      </c>
      <c r="AG2430" s="190">
        <v>100</v>
      </c>
      <c r="AI2430">
        <f t="shared" si="140"/>
        <v>5722</v>
      </c>
      <c r="AJ2430" t="str">
        <f t="shared" si="141"/>
        <v>Rest of SA</v>
      </c>
    </row>
    <row r="2431" spans="28:36" x14ac:dyDescent="0.2">
      <c r="AB2431" s="190">
        <v>5723</v>
      </c>
      <c r="AC2431" s="190">
        <v>5723</v>
      </c>
      <c r="AD2431" s="190" t="s">
        <v>234</v>
      </c>
      <c r="AE2431" s="190" t="s">
        <v>191</v>
      </c>
      <c r="AF2431" s="190">
        <v>1</v>
      </c>
      <c r="AG2431" s="190">
        <v>100</v>
      </c>
      <c r="AI2431">
        <f t="shared" ref="AI2431:AI2494" si="142">AB2431*1</f>
        <v>5723</v>
      </c>
      <c r="AJ2431" t="str">
        <f t="shared" ref="AJ2431:AJ2494" si="143">AE2431</f>
        <v>Rest of SA</v>
      </c>
    </row>
    <row r="2432" spans="28:36" x14ac:dyDescent="0.2">
      <c r="AB2432" s="190">
        <v>5724</v>
      </c>
      <c r="AC2432" s="190">
        <v>5724</v>
      </c>
      <c r="AD2432" s="190" t="s">
        <v>234</v>
      </c>
      <c r="AE2432" s="190" t="s">
        <v>191</v>
      </c>
      <c r="AF2432" s="190">
        <v>1</v>
      </c>
      <c r="AG2432" s="190">
        <v>100</v>
      </c>
      <c r="AI2432">
        <f t="shared" si="142"/>
        <v>5724</v>
      </c>
      <c r="AJ2432" t="str">
        <f t="shared" si="143"/>
        <v>Rest of SA</v>
      </c>
    </row>
    <row r="2433" spans="28:36" x14ac:dyDescent="0.2">
      <c r="AB2433" s="190">
        <v>5725</v>
      </c>
      <c r="AC2433" s="190">
        <v>5725</v>
      </c>
      <c r="AD2433" s="190" t="s">
        <v>234</v>
      </c>
      <c r="AE2433" s="190" t="s">
        <v>191</v>
      </c>
      <c r="AF2433" s="190">
        <v>1</v>
      </c>
      <c r="AG2433" s="190">
        <v>100</v>
      </c>
      <c r="AI2433">
        <f t="shared" si="142"/>
        <v>5725</v>
      </c>
      <c r="AJ2433" t="str">
        <f t="shared" si="143"/>
        <v>Rest of SA</v>
      </c>
    </row>
    <row r="2434" spans="28:36" x14ac:dyDescent="0.2">
      <c r="AB2434" s="190">
        <v>5730</v>
      </c>
      <c r="AC2434" s="190">
        <v>5730</v>
      </c>
      <c r="AD2434" s="190" t="s">
        <v>234</v>
      </c>
      <c r="AE2434" s="190" t="s">
        <v>191</v>
      </c>
      <c r="AF2434" s="190">
        <v>1</v>
      </c>
      <c r="AG2434" s="190">
        <v>100</v>
      </c>
      <c r="AI2434">
        <f t="shared" si="142"/>
        <v>5730</v>
      </c>
      <c r="AJ2434" t="str">
        <f t="shared" si="143"/>
        <v>Rest of SA</v>
      </c>
    </row>
    <row r="2435" spans="28:36" x14ac:dyDescent="0.2">
      <c r="AB2435" s="190">
        <v>5731</v>
      </c>
      <c r="AC2435" s="190">
        <v>5731</v>
      </c>
      <c r="AD2435" s="190" t="s">
        <v>234</v>
      </c>
      <c r="AE2435" s="190" t="s">
        <v>191</v>
      </c>
      <c r="AF2435" s="190">
        <v>1</v>
      </c>
      <c r="AG2435" s="190">
        <v>100</v>
      </c>
      <c r="AI2435">
        <f t="shared" si="142"/>
        <v>5731</v>
      </c>
      <c r="AJ2435" t="str">
        <f t="shared" si="143"/>
        <v>Rest of SA</v>
      </c>
    </row>
    <row r="2436" spans="28:36" x14ac:dyDescent="0.2">
      <c r="AB2436" s="190">
        <v>5732</v>
      </c>
      <c r="AC2436" s="190">
        <v>5732</v>
      </c>
      <c r="AD2436" s="190" t="s">
        <v>234</v>
      </c>
      <c r="AE2436" s="190" t="s">
        <v>191</v>
      </c>
      <c r="AF2436" s="190">
        <v>1</v>
      </c>
      <c r="AG2436" s="190">
        <v>100</v>
      </c>
      <c r="AI2436">
        <f t="shared" si="142"/>
        <v>5732</v>
      </c>
      <c r="AJ2436" t="str">
        <f t="shared" si="143"/>
        <v>Rest of SA</v>
      </c>
    </row>
    <row r="2437" spans="28:36" x14ac:dyDescent="0.2">
      <c r="AB2437" s="190">
        <v>5733</v>
      </c>
      <c r="AC2437" s="190">
        <v>5733</v>
      </c>
      <c r="AD2437" s="190" t="s">
        <v>234</v>
      </c>
      <c r="AE2437" s="190" t="s">
        <v>191</v>
      </c>
      <c r="AF2437" s="190">
        <v>1</v>
      </c>
      <c r="AG2437" s="190">
        <v>100</v>
      </c>
      <c r="AI2437">
        <f t="shared" si="142"/>
        <v>5733</v>
      </c>
      <c r="AJ2437" t="str">
        <f t="shared" si="143"/>
        <v>Rest of SA</v>
      </c>
    </row>
    <row r="2438" spans="28:36" x14ac:dyDescent="0.2">
      <c r="AB2438" s="190">
        <v>5734</v>
      </c>
      <c r="AC2438" s="190">
        <v>5734</v>
      </c>
      <c r="AD2438" s="190" t="s">
        <v>234</v>
      </c>
      <c r="AE2438" s="190" t="s">
        <v>191</v>
      </c>
      <c r="AF2438" s="190">
        <v>1</v>
      </c>
      <c r="AG2438" s="190">
        <v>100</v>
      </c>
      <c r="AI2438">
        <f t="shared" si="142"/>
        <v>5734</v>
      </c>
      <c r="AJ2438" t="str">
        <f t="shared" si="143"/>
        <v>Rest of SA</v>
      </c>
    </row>
    <row r="2439" spans="28:36" x14ac:dyDescent="0.2">
      <c r="AB2439" s="190">
        <v>5950</v>
      </c>
      <c r="AC2439" s="190">
        <v>5950</v>
      </c>
      <c r="AD2439" s="190" t="s">
        <v>247</v>
      </c>
      <c r="AE2439" s="190" t="s">
        <v>212</v>
      </c>
      <c r="AF2439" s="190">
        <v>1</v>
      </c>
      <c r="AG2439" s="190">
        <v>100</v>
      </c>
      <c r="AI2439">
        <f t="shared" si="142"/>
        <v>5950</v>
      </c>
      <c r="AJ2439" t="str">
        <f t="shared" si="143"/>
        <v>Greater Adelaide</v>
      </c>
    </row>
    <row r="2440" spans="28:36" x14ac:dyDescent="0.2">
      <c r="AB2440" s="190">
        <v>6000</v>
      </c>
      <c r="AC2440" s="190">
        <v>6000</v>
      </c>
      <c r="AD2440" s="190" t="s">
        <v>248</v>
      </c>
      <c r="AE2440" s="190" t="s">
        <v>214</v>
      </c>
      <c r="AF2440" s="190">
        <v>0.99847399999999997</v>
      </c>
      <c r="AG2440" s="190">
        <v>99.847399999999993</v>
      </c>
      <c r="AI2440">
        <f t="shared" si="142"/>
        <v>6000</v>
      </c>
      <c r="AJ2440" t="str">
        <f t="shared" si="143"/>
        <v>Greater Perth</v>
      </c>
    </row>
    <row r="2441" spans="28:36" x14ac:dyDescent="0.2">
      <c r="AB2441" s="190">
        <v>6003</v>
      </c>
      <c r="AC2441" s="190">
        <v>6003</v>
      </c>
      <c r="AD2441" s="190" t="s">
        <v>248</v>
      </c>
      <c r="AE2441" s="190" t="s">
        <v>214</v>
      </c>
      <c r="AF2441" s="190">
        <v>1</v>
      </c>
      <c r="AG2441" s="190">
        <v>100</v>
      </c>
      <c r="AI2441">
        <f t="shared" si="142"/>
        <v>6003</v>
      </c>
      <c r="AJ2441" t="str">
        <f t="shared" si="143"/>
        <v>Greater Perth</v>
      </c>
    </row>
    <row r="2442" spans="28:36" x14ac:dyDescent="0.2">
      <c r="AB2442" s="190">
        <v>6004</v>
      </c>
      <c r="AC2442" s="190">
        <v>6004</v>
      </c>
      <c r="AD2442" s="190" t="s">
        <v>248</v>
      </c>
      <c r="AE2442" s="190" t="s">
        <v>214</v>
      </c>
      <c r="AF2442" s="190">
        <v>1</v>
      </c>
      <c r="AG2442" s="190">
        <v>100</v>
      </c>
      <c r="AI2442">
        <f t="shared" si="142"/>
        <v>6004</v>
      </c>
      <c r="AJ2442" t="str">
        <f t="shared" si="143"/>
        <v>Greater Perth</v>
      </c>
    </row>
    <row r="2443" spans="28:36" x14ac:dyDescent="0.2">
      <c r="AB2443" s="190">
        <v>6005</v>
      </c>
      <c r="AC2443" s="190">
        <v>6005</v>
      </c>
      <c r="AD2443" s="190" t="s">
        <v>248</v>
      </c>
      <c r="AE2443" s="190" t="s">
        <v>214</v>
      </c>
      <c r="AF2443" s="190">
        <v>1</v>
      </c>
      <c r="AG2443" s="190">
        <v>100</v>
      </c>
      <c r="AI2443">
        <f t="shared" si="142"/>
        <v>6005</v>
      </c>
      <c r="AJ2443" t="str">
        <f t="shared" si="143"/>
        <v>Greater Perth</v>
      </c>
    </row>
    <row r="2444" spans="28:36" x14ac:dyDescent="0.2">
      <c r="AB2444" s="190">
        <v>6006</v>
      </c>
      <c r="AC2444" s="190">
        <v>6006</v>
      </c>
      <c r="AD2444" s="190" t="s">
        <v>248</v>
      </c>
      <c r="AE2444" s="190" t="s">
        <v>214</v>
      </c>
      <c r="AF2444" s="190">
        <v>1</v>
      </c>
      <c r="AG2444" s="190">
        <v>100</v>
      </c>
      <c r="AI2444">
        <f t="shared" si="142"/>
        <v>6006</v>
      </c>
      <c r="AJ2444" t="str">
        <f t="shared" si="143"/>
        <v>Greater Perth</v>
      </c>
    </row>
    <row r="2445" spans="28:36" x14ac:dyDescent="0.2">
      <c r="AB2445" s="190">
        <v>6007</v>
      </c>
      <c r="AC2445" s="190">
        <v>6007</v>
      </c>
      <c r="AD2445" s="190" t="s">
        <v>248</v>
      </c>
      <c r="AE2445" s="190" t="s">
        <v>214</v>
      </c>
      <c r="AF2445" s="190">
        <v>1</v>
      </c>
      <c r="AG2445" s="190">
        <v>100</v>
      </c>
      <c r="AI2445">
        <f t="shared" si="142"/>
        <v>6007</v>
      </c>
      <c r="AJ2445" t="str">
        <f t="shared" si="143"/>
        <v>Greater Perth</v>
      </c>
    </row>
    <row r="2446" spans="28:36" x14ac:dyDescent="0.2">
      <c r="AB2446" s="190">
        <v>6008</v>
      </c>
      <c r="AC2446" s="190">
        <v>6008</v>
      </c>
      <c r="AD2446" s="190" t="s">
        <v>248</v>
      </c>
      <c r="AE2446" s="190" t="s">
        <v>214</v>
      </c>
      <c r="AF2446" s="190">
        <v>1</v>
      </c>
      <c r="AG2446" s="190">
        <v>100</v>
      </c>
      <c r="AI2446">
        <f t="shared" si="142"/>
        <v>6008</v>
      </c>
      <c r="AJ2446" t="str">
        <f t="shared" si="143"/>
        <v>Greater Perth</v>
      </c>
    </row>
    <row r="2447" spans="28:36" x14ac:dyDescent="0.2">
      <c r="AB2447" s="190">
        <v>6009</v>
      </c>
      <c r="AC2447" s="190">
        <v>6009</v>
      </c>
      <c r="AD2447" s="190" t="s">
        <v>248</v>
      </c>
      <c r="AE2447" s="190" t="s">
        <v>214</v>
      </c>
      <c r="AF2447" s="190">
        <v>0.99996399999999996</v>
      </c>
      <c r="AG2447" s="190">
        <v>99.996399999999994</v>
      </c>
      <c r="AI2447">
        <f t="shared" si="142"/>
        <v>6009</v>
      </c>
      <c r="AJ2447" t="str">
        <f t="shared" si="143"/>
        <v>Greater Perth</v>
      </c>
    </row>
    <row r="2448" spans="28:36" x14ac:dyDescent="0.2">
      <c r="AB2448" s="190">
        <v>6010</v>
      </c>
      <c r="AC2448" s="190">
        <v>6010</v>
      </c>
      <c r="AD2448" s="190" t="s">
        <v>248</v>
      </c>
      <c r="AE2448" s="190" t="s">
        <v>214</v>
      </c>
      <c r="AF2448" s="190">
        <v>1</v>
      </c>
      <c r="AG2448" s="190">
        <v>100</v>
      </c>
      <c r="AI2448">
        <f t="shared" si="142"/>
        <v>6010</v>
      </c>
      <c r="AJ2448" t="str">
        <f t="shared" si="143"/>
        <v>Greater Perth</v>
      </c>
    </row>
    <row r="2449" spans="28:36" x14ac:dyDescent="0.2">
      <c r="AB2449" s="190">
        <v>6011</v>
      </c>
      <c r="AC2449" s="190">
        <v>6011</v>
      </c>
      <c r="AD2449" s="190" t="s">
        <v>248</v>
      </c>
      <c r="AE2449" s="190" t="s">
        <v>214</v>
      </c>
      <c r="AF2449" s="190">
        <v>1</v>
      </c>
      <c r="AG2449" s="190">
        <v>100</v>
      </c>
      <c r="AI2449">
        <f t="shared" si="142"/>
        <v>6011</v>
      </c>
      <c r="AJ2449" t="str">
        <f t="shared" si="143"/>
        <v>Greater Perth</v>
      </c>
    </row>
    <row r="2450" spans="28:36" x14ac:dyDescent="0.2">
      <c r="AB2450" s="190">
        <v>6012</v>
      </c>
      <c r="AC2450" s="190">
        <v>6012</v>
      </c>
      <c r="AD2450" s="190" t="s">
        <v>248</v>
      </c>
      <c r="AE2450" s="190" t="s">
        <v>214</v>
      </c>
      <c r="AF2450" s="190">
        <v>1</v>
      </c>
      <c r="AG2450" s="190">
        <v>100</v>
      </c>
      <c r="AI2450">
        <f t="shared" si="142"/>
        <v>6012</v>
      </c>
      <c r="AJ2450" t="str">
        <f t="shared" si="143"/>
        <v>Greater Perth</v>
      </c>
    </row>
    <row r="2451" spans="28:36" x14ac:dyDescent="0.2">
      <c r="AB2451" s="190">
        <v>6014</v>
      </c>
      <c r="AC2451" s="190">
        <v>6014</v>
      </c>
      <c r="AD2451" s="190" t="s">
        <v>248</v>
      </c>
      <c r="AE2451" s="190" t="s">
        <v>214</v>
      </c>
      <c r="AF2451" s="190">
        <v>1</v>
      </c>
      <c r="AG2451" s="190">
        <v>100</v>
      </c>
      <c r="AI2451">
        <f t="shared" si="142"/>
        <v>6014</v>
      </c>
      <c r="AJ2451" t="str">
        <f t="shared" si="143"/>
        <v>Greater Perth</v>
      </c>
    </row>
    <row r="2452" spans="28:36" x14ac:dyDescent="0.2">
      <c r="AB2452" s="190">
        <v>6015</v>
      </c>
      <c r="AC2452" s="190">
        <v>6015</v>
      </c>
      <c r="AD2452" s="190" t="s">
        <v>248</v>
      </c>
      <c r="AE2452" s="190" t="s">
        <v>214</v>
      </c>
      <c r="AF2452" s="190">
        <v>1</v>
      </c>
      <c r="AG2452" s="190">
        <v>100</v>
      </c>
      <c r="AI2452">
        <f t="shared" si="142"/>
        <v>6015</v>
      </c>
      <c r="AJ2452" t="str">
        <f t="shared" si="143"/>
        <v>Greater Perth</v>
      </c>
    </row>
    <row r="2453" spans="28:36" x14ac:dyDescent="0.2">
      <c r="AB2453" s="190">
        <v>6016</v>
      </c>
      <c r="AC2453" s="190">
        <v>6016</v>
      </c>
      <c r="AD2453" s="190" t="s">
        <v>248</v>
      </c>
      <c r="AE2453" s="190" t="s">
        <v>214</v>
      </c>
      <c r="AF2453" s="190">
        <v>1</v>
      </c>
      <c r="AG2453" s="190">
        <v>100</v>
      </c>
      <c r="AI2453">
        <f t="shared" si="142"/>
        <v>6016</v>
      </c>
      <c r="AJ2453" t="str">
        <f t="shared" si="143"/>
        <v>Greater Perth</v>
      </c>
    </row>
    <row r="2454" spans="28:36" x14ac:dyDescent="0.2">
      <c r="AB2454" s="190">
        <v>6017</v>
      </c>
      <c r="AC2454" s="190">
        <v>6017</v>
      </c>
      <c r="AD2454" s="190" t="s">
        <v>248</v>
      </c>
      <c r="AE2454" s="190" t="s">
        <v>214</v>
      </c>
      <c r="AF2454" s="190">
        <v>1</v>
      </c>
      <c r="AG2454" s="190">
        <v>100</v>
      </c>
      <c r="AI2454">
        <f t="shared" si="142"/>
        <v>6017</v>
      </c>
      <c r="AJ2454" t="str">
        <f t="shared" si="143"/>
        <v>Greater Perth</v>
      </c>
    </row>
    <row r="2455" spans="28:36" x14ac:dyDescent="0.2">
      <c r="AB2455" s="190">
        <v>6018</v>
      </c>
      <c r="AC2455" s="190">
        <v>6018</v>
      </c>
      <c r="AD2455" s="190" t="s">
        <v>248</v>
      </c>
      <c r="AE2455" s="190" t="s">
        <v>214</v>
      </c>
      <c r="AF2455" s="190">
        <v>1</v>
      </c>
      <c r="AG2455" s="190">
        <v>100</v>
      </c>
      <c r="AI2455">
        <f t="shared" si="142"/>
        <v>6018</v>
      </c>
      <c r="AJ2455" t="str">
        <f t="shared" si="143"/>
        <v>Greater Perth</v>
      </c>
    </row>
    <row r="2456" spans="28:36" x14ac:dyDescent="0.2">
      <c r="AB2456" s="190">
        <v>6019</v>
      </c>
      <c r="AC2456" s="190">
        <v>6019</v>
      </c>
      <c r="AD2456" s="190" t="s">
        <v>248</v>
      </c>
      <c r="AE2456" s="190" t="s">
        <v>214</v>
      </c>
      <c r="AF2456" s="190">
        <v>1</v>
      </c>
      <c r="AG2456" s="190">
        <v>100</v>
      </c>
      <c r="AI2456">
        <f t="shared" si="142"/>
        <v>6019</v>
      </c>
      <c r="AJ2456" t="str">
        <f t="shared" si="143"/>
        <v>Greater Perth</v>
      </c>
    </row>
    <row r="2457" spans="28:36" x14ac:dyDescent="0.2">
      <c r="AB2457" s="190">
        <v>6020</v>
      </c>
      <c r="AC2457" s="190">
        <v>6020</v>
      </c>
      <c r="AD2457" s="190" t="s">
        <v>248</v>
      </c>
      <c r="AE2457" s="190" t="s">
        <v>214</v>
      </c>
      <c r="AF2457" s="190">
        <v>1</v>
      </c>
      <c r="AG2457" s="190">
        <v>100</v>
      </c>
      <c r="AI2457">
        <f t="shared" si="142"/>
        <v>6020</v>
      </c>
      <c r="AJ2457" t="str">
        <f t="shared" si="143"/>
        <v>Greater Perth</v>
      </c>
    </row>
    <row r="2458" spans="28:36" x14ac:dyDescent="0.2">
      <c r="AB2458" s="190">
        <v>6021</v>
      </c>
      <c r="AC2458" s="190">
        <v>6021</v>
      </c>
      <c r="AD2458" s="190" t="s">
        <v>248</v>
      </c>
      <c r="AE2458" s="190" t="s">
        <v>214</v>
      </c>
      <c r="AF2458" s="190">
        <v>1</v>
      </c>
      <c r="AG2458" s="190">
        <v>100</v>
      </c>
      <c r="AI2458">
        <f t="shared" si="142"/>
        <v>6021</v>
      </c>
      <c r="AJ2458" t="str">
        <f t="shared" si="143"/>
        <v>Greater Perth</v>
      </c>
    </row>
    <row r="2459" spans="28:36" x14ac:dyDescent="0.2">
      <c r="AB2459" s="190">
        <v>6022</v>
      </c>
      <c r="AC2459" s="190">
        <v>6022</v>
      </c>
      <c r="AD2459" s="190" t="s">
        <v>248</v>
      </c>
      <c r="AE2459" s="190" t="s">
        <v>214</v>
      </c>
      <c r="AF2459" s="190">
        <v>1</v>
      </c>
      <c r="AG2459" s="190">
        <v>100</v>
      </c>
      <c r="AI2459">
        <f t="shared" si="142"/>
        <v>6022</v>
      </c>
      <c r="AJ2459" t="str">
        <f t="shared" si="143"/>
        <v>Greater Perth</v>
      </c>
    </row>
    <row r="2460" spans="28:36" x14ac:dyDescent="0.2">
      <c r="AB2460" s="190">
        <v>6023</v>
      </c>
      <c r="AC2460" s="190">
        <v>6023</v>
      </c>
      <c r="AD2460" s="190" t="s">
        <v>248</v>
      </c>
      <c r="AE2460" s="190" t="s">
        <v>214</v>
      </c>
      <c r="AF2460" s="190">
        <v>1</v>
      </c>
      <c r="AG2460" s="190">
        <v>100</v>
      </c>
      <c r="AI2460">
        <f t="shared" si="142"/>
        <v>6023</v>
      </c>
      <c r="AJ2460" t="str">
        <f t="shared" si="143"/>
        <v>Greater Perth</v>
      </c>
    </row>
    <row r="2461" spans="28:36" x14ac:dyDescent="0.2">
      <c r="AB2461" s="190">
        <v>6024</v>
      </c>
      <c r="AC2461" s="190">
        <v>6024</v>
      </c>
      <c r="AD2461" s="190" t="s">
        <v>248</v>
      </c>
      <c r="AE2461" s="190" t="s">
        <v>214</v>
      </c>
      <c r="AF2461" s="190">
        <v>1</v>
      </c>
      <c r="AG2461" s="190">
        <v>100</v>
      </c>
      <c r="AI2461">
        <f t="shared" si="142"/>
        <v>6024</v>
      </c>
      <c r="AJ2461" t="str">
        <f t="shared" si="143"/>
        <v>Greater Perth</v>
      </c>
    </row>
    <row r="2462" spans="28:36" x14ac:dyDescent="0.2">
      <c r="AB2462" s="190">
        <v>6025</v>
      </c>
      <c r="AC2462" s="190">
        <v>6025</v>
      </c>
      <c r="AD2462" s="190" t="s">
        <v>248</v>
      </c>
      <c r="AE2462" s="190" t="s">
        <v>214</v>
      </c>
      <c r="AF2462" s="190">
        <v>1</v>
      </c>
      <c r="AG2462" s="190">
        <v>100</v>
      </c>
      <c r="AI2462">
        <f t="shared" si="142"/>
        <v>6025</v>
      </c>
      <c r="AJ2462" t="str">
        <f t="shared" si="143"/>
        <v>Greater Perth</v>
      </c>
    </row>
    <row r="2463" spans="28:36" x14ac:dyDescent="0.2">
      <c r="AB2463" s="190">
        <v>6026</v>
      </c>
      <c r="AC2463" s="190">
        <v>6026</v>
      </c>
      <c r="AD2463" s="190" t="s">
        <v>248</v>
      </c>
      <c r="AE2463" s="190" t="s">
        <v>214</v>
      </c>
      <c r="AF2463" s="190">
        <v>1</v>
      </c>
      <c r="AG2463" s="190">
        <v>100</v>
      </c>
      <c r="AI2463">
        <f t="shared" si="142"/>
        <v>6026</v>
      </c>
      <c r="AJ2463" t="str">
        <f t="shared" si="143"/>
        <v>Greater Perth</v>
      </c>
    </row>
    <row r="2464" spans="28:36" x14ac:dyDescent="0.2">
      <c r="AB2464" s="190">
        <v>6027</v>
      </c>
      <c r="AC2464" s="190">
        <v>6027</v>
      </c>
      <c r="AD2464" s="190" t="s">
        <v>248</v>
      </c>
      <c r="AE2464" s="190" t="s">
        <v>214</v>
      </c>
      <c r="AF2464" s="190">
        <v>1</v>
      </c>
      <c r="AG2464" s="190">
        <v>100</v>
      </c>
      <c r="AI2464">
        <f t="shared" si="142"/>
        <v>6027</v>
      </c>
      <c r="AJ2464" t="str">
        <f t="shared" si="143"/>
        <v>Greater Perth</v>
      </c>
    </row>
    <row r="2465" spans="28:36" x14ac:dyDescent="0.2">
      <c r="AB2465" s="190">
        <v>6028</v>
      </c>
      <c r="AC2465" s="190">
        <v>6028</v>
      </c>
      <c r="AD2465" s="190" t="s">
        <v>248</v>
      </c>
      <c r="AE2465" s="190" t="s">
        <v>214</v>
      </c>
      <c r="AF2465" s="190">
        <v>1</v>
      </c>
      <c r="AG2465" s="190">
        <v>100</v>
      </c>
      <c r="AI2465">
        <f t="shared" si="142"/>
        <v>6028</v>
      </c>
      <c r="AJ2465" t="str">
        <f t="shared" si="143"/>
        <v>Greater Perth</v>
      </c>
    </row>
    <row r="2466" spans="28:36" x14ac:dyDescent="0.2">
      <c r="AB2466" s="190">
        <v>6029</v>
      </c>
      <c r="AC2466" s="190">
        <v>6029</v>
      </c>
      <c r="AD2466" s="190" t="s">
        <v>248</v>
      </c>
      <c r="AE2466" s="190" t="s">
        <v>214</v>
      </c>
      <c r="AF2466" s="190">
        <v>1</v>
      </c>
      <c r="AG2466" s="190">
        <v>100</v>
      </c>
      <c r="AI2466">
        <f t="shared" si="142"/>
        <v>6029</v>
      </c>
      <c r="AJ2466" t="str">
        <f t="shared" si="143"/>
        <v>Greater Perth</v>
      </c>
    </row>
    <row r="2467" spans="28:36" x14ac:dyDescent="0.2">
      <c r="AB2467" s="190">
        <v>6030</v>
      </c>
      <c r="AC2467" s="190">
        <v>6030</v>
      </c>
      <c r="AD2467" s="190" t="s">
        <v>248</v>
      </c>
      <c r="AE2467" s="190" t="s">
        <v>214</v>
      </c>
      <c r="AF2467" s="190">
        <v>0.99972499999999997</v>
      </c>
      <c r="AG2467" s="190">
        <v>99.972499999999997</v>
      </c>
      <c r="AI2467">
        <f t="shared" si="142"/>
        <v>6030</v>
      </c>
      <c r="AJ2467" t="str">
        <f t="shared" si="143"/>
        <v>Greater Perth</v>
      </c>
    </row>
    <row r="2468" spans="28:36" x14ac:dyDescent="0.2">
      <c r="AB2468" s="190">
        <v>6031</v>
      </c>
      <c r="AC2468" s="190">
        <v>6031</v>
      </c>
      <c r="AD2468" s="190" t="s">
        <v>248</v>
      </c>
      <c r="AE2468" s="190" t="s">
        <v>214</v>
      </c>
      <c r="AF2468" s="190">
        <v>1</v>
      </c>
      <c r="AG2468" s="190">
        <v>100</v>
      </c>
      <c r="AI2468">
        <f t="shared" si="142"/>
        <v>6031</v>
      </c>
      <c r="AJ2468" t="str">
        <f t="shared" si="143"/>
        <v>Greater Perth</v>
      </c>
    </row>
    <row r="2469" spans="28:36" x14ac:dyDescent="0.2">
      <c r="AB2469" s="190">
        <v>6032</v>
      </c>
      <c r="AC2469" s="190">
        <v>6032</v>
      </c>
      <c r="AD2469" s="190" t="s">
        <v>248</v>
      </c>
      <c r="AE2469" s="190" t="s">
        <v>214</v>
      </c>
      <c r="AF2469" s="190">
        <v>1</v>
      </c>
      <c r="AG2469" s="190">
        <v>100</v>
      </c>
      <c r="AI2469">
        <f t="shared" si="142"/>
        <v>6032</v>
      </c>
      <c r="AJ2469" t="str">
        <f t="shared" si="143"/>
        <v>Greater Perth</v>
      </c>
    </row>
    <row r="2470" spans="28:36" x14ac:dyDescent="0.2">
      <c r="AB2470" s="190">
        <v>6033</v>
      </c>
      <c r="AC2470" s="190">
        <v>6033</v>
      </c>
      <c r="AD2470" s="190" t="s">
        <v>248</v>
      </c>
      <c r="AE2470" s="190" t="s">
        <v>214</v>
      </c>
      <c r="AF2470" s="190">
        <v>1</v>
      </c>
      <c r="AG2470" s="190">
        <v>100</v>
      </c>
      <c r="AI2470">
        <f t="shared" si="142"/>
        <v>6033</v>
      </c>
      <c r="AJ2470" t="str">
        <f t="shared" si="143"/>
        <v>Greater Perth</v>
      </c>
    </row>
    <row r="2471" spans="28:36" x14ac:dyDescent="0.2">
      <c r="AB2471" s="190">
        <v>6034</v>
      </c>
      <c r="AC2471" s="190">
        <v>6034</v>
      </c>
      <c r="AD2471" s="190" t="s">
        <v>248</v>
      </c>
      <c r="AE2471" s="190" t="s">
        <v>214</v>
      </c>
      <c r="AF2471" s="190">
        <v>1</v>
      </c>
      <c r="AG2471" s="190">
        <v>100</v>
      </c>
      <c r="AI2471">
        <f t="shared" si="142"/>
        <v>6034</v>
      </c>
      <c r="AJ2471" t="str">
        <f t="shared" si="143"/>
        <v>Greater Perth</v>
      </c>
    </row>
    <row r="2472" spans="28:36" x14ac:dyDescent="0.2">
      <c r="AB2472" s="190">
        <v>6035</v>
      </c>
      <c r="AC2472" s="190">
        <v>6035</v>
      </c>
      <c r="AD2472" s="190" t="s">
        <v>248</v>
      </c>
      <c r="AE2472" s="190" t="s">
        <v>214</v>
      </c>
      <c r="AF2472" s="190">
        <v>1</v>
      </c>
      <c r="AG2472" s="190">
        <v>100</v>
      </c>
      <c r="AI2472">
        <f t="shared" si="142"/>
        <v>6035</v>
      </c>
      <c r="AJ2472" t="str">
        <f t="shared" si="143"/>
        <v>Greater Perth</v>
      </c>
    </row>
    <row r="2473" spans="28:36" x14ac:dyDescent="0.2">
      <c r="AB2473" s="190">
        <v>6036</v>
      </c>
      <c r="AC2473" s="190">
        <v>6036</v>
      </c>
      <c r="AD2473" s="190" t="s">
        <v>248</v>
      </c>
      <c r="AE2473" s="190" t="s">
        <v>214</v>
      </c>
      <c r="AF2473" s="190">
        <v>1</v>
      </c>
      <c r="AG2473" s="190">
        <v>100</v>
      </c>
      <c r="AI2473">
        <f t="shared" si="142"/>
        <v>6036</v>
      </c>
      <c r="AJ2473" t="str">
        <f t="shared" si="143"/>
        <v>Greater Perth</v>
      </c>
    </row>
    <row r="2474" spans="28:36" x14ac:dyDescent="0.2">
      <c r="AB2474" s="190">
        <v>6037</v>
      </c>
      <c r="AC2474" s="190">
        <v>6037</v>
      </c>
      <c r="AD2474" s="190" t="s">
        <v>248</v>
      </c>
      <c r="AE2474" s="190" t="s">
        <v>214</v>
      </c>
      <c r="AF2474" s="190">
        <v>1</v>
      </c>
      <c r="AG2474" s="190">
        <v>100</v>
      </c>
      <c r="AI2474">
        <f t="shared" si="142"/>
        <v>6037</v>
      </c>
      <c r="AJ2474" t="str">
        <f t="shared" si="143"/>
        <v>Greater Perth</v>
      </c>
    </row>
    <row r="2475" spans="28:36" x14ac:dyDescent="0.2">
      <c r="AB2475" s="190">
        <v>6038</v>
      </c>
      <c r="AC2475" s="190">
        <v>6038</v>
      </c>
      <c r="AD2475" s="190" t="s">
        <v>248</v>
      </c>
      <c r="AE2475" s="190" t="s">
        <v>214</v>
      </c>
      <c r="AF2475" s="190">
        <v>0.99999899999999997</v>
      </c>
      <c r="AG2475" s="190">
        <v>99.999899999999997</v>
      </c>
      <c r="AI2475">
        <f t="shared" si="142"/>
        <v>6038</v>
      </c>
      <c r="AJ2475" t="str">
        <f t="shared" si="143"/>
        <v>Greater Perth</v>
      </c>
    </row>
    <row r="2476" spans="28:36" x14ac:dyDescent="0.2">
      <c r="AB2476" s="190">
        <v>6041</v>
      </c>
      <c r="AC2476" s="190">
        <v>6041</v>
      </c>
      <c r="AD2476" s="190" t="s">
        <v>227</v>
      </c>
      <c r="AE2476" s="190" t="s">
        <v>189</v>
      </c>
      <c r="AF2476" s="190">
        <v>1</v>
      </c>
      <c r="AG2476" s="190">
        <v>100</v>
      </c>
      <c r="AI2476">
        <f t="shared" si="142"/>
        <v>6041</v>
      </c>
      <c r="AJ2476" t="str">
        <f t="shared" si="143"/>
        <v>Rest of WA</v>
      </c>
    </row>
    <row r="2477" spans="28:36" x14ac:dyDescent="0.2">
      <c r="AB2477" s="190">
        <v>6042</v>
      </c>
      <c r="AC2477" s="190">
        <v>6042</v>
      </c>
      <c r="AD2477" s="190" t="s">
        <v>227</v>
      </c>
      <c r="AE2477" s="190" t="s">
        <v>189</v>
      </c>
      <c r="AF2477" s="190">
        <v>1</v>
      </c>
      <c r="AG2477" s="190">
        <v>100</v>
      </c>
      <c r="AI2477">
        <f t="shared" si="142"/>
        <v>6042</v>
      </c>
      <c r="AJ2477" t="str">
        <f t="shared" si="143"/>
        <v>Rest of WA</v>
      </c>
    </row>
    <row r="2478" spans="28:36" x14ac:dyDescent="0.2">
      <c r="AB2478" s="190">
        <v>6043</v>
      </c>
      <c r="AC2478" s="190">
        <v>6043</v>
      </c>
      <c r="AD2478" s="190" t="s">
        <v>227</v>
      </c>
      <c r="AE2478" s="190" t="s">
        <v>189</v>
      </c>
      <c r="AF2478" s="190">
        <v>0.99999800000000005</v>
      </c>
      <c r="AG2478" s="190">
        <v>99.999799999999993</v>
      </c>
      <c r="AI2478">
        <f t="shared" si="142"/>
        <v>6043</v>
      </c>
      <c r="AJ2478" t="str">
        <f t="shared" si="143"/>
        <v>Rest of WA</v>
      </c>
    </row>
    <row r="2479" spans="28:36" x14ac:dyDescent="0.2">
      <c r="AB2479" s="190">
        <v>6044</v>
      </c>
      <c r="AC2479" s="190">
        <v>6044</v>
      </c>
      <c r="AD2479" s="190" t="s">
        <v>227</v>
      </c>
      <c r="AE2479" s="190" t="s">
        <v>189</v>
      </c>
      <c r="AF2479" s="190">
        <v>1</v>
      </c>
      <c r="AG2479" s="190">
        <v>100</v>
      </c>
      <c r="AI2479">
        <f t="shared" si="142"/>
        <v>6044</v>
      </c>
      <c r="AJ2479" t="str">
        <f t="shared" si="143"/>
        <v>Rest of WA</v>
      </c>
    </row>
    <row r="2480" spans="28:36" x14ac:dyDescent="0.2">
      <c r="AB2480" s="190">
        <v>6050</v>
      </c>
      <c r="AC2480" s="190">
        <v>6050</v>
      </c>
      <c r="AD2480" s="190" t="s">
        <v>248</v>
      </c>
      <c r="AE2480" s="190" t="s">
        <v>214</v>
      </c>
      <c r="AF2480" s="190">
        <v>1</v>
      </c>
      <c r="AG2480" s="190">
        <v>100</v>
      </c>
      <c r="AI2480">
        <f t="shared" si="142"/>
        <v>6050</v>
      </c>
      <c r="AJ2480" t="str">
        <f t="shared" si="143"/>
        <v>Greater Perth</v>
      </c>
    </row>
    <row r="2481" spans="28:36" x14ac:dyDescent="0.2">
      <c r="AB2481" s="190">
        <v>6051</v>
      </c>
      <c r="AC2481" s="190">
        <v>6051</v>
      </c>
      <c r="AD2481" s="190" t="s">
        <v>248</v>
      </c>
      <c r="AE2481" s="190" t="s">
        <v>214</v>
      </c>
      <c r="AF2481" s="190">
        <v>1</v>
      </c>
      <c r="AG2481" s="190">
        <v>100</v>
      </c>
      <c r="AI2481">
        <f t="shared" si="142"/>
        <v>6051</v>
      </c>
      <c r="AJ2481" t="str">
        <f t="shared" si="143"/>
        <v>Greater Perth</v>
      </c>
    </row>
    <row r="2482" spans="28:36" x14ac:dyDescent="0.2">
      <c r="AB2482" s="190">
        <v>6052</v>
      </c>
      <c r="AC2482" s="190">
        <v>6052</v>
      </c>
      <c r="AD2482" s="190" t="s">
        <v>248</v>
      </c>
      <c r="AE2482" s="190" t="s">
        <v>214</v>
      </c>
      <c r="AF2482" s="190">
        <v>1</v>
      </c>
      <c r="AG2482" s="190">
        <v>100</v>
      </c>
      <c r="AI2482">
        <f t="shared" si="142"/>
        <v>6052</v>
      </c>
      <c r="AJ2482" t="str">
        <f t="shared" si="143"/>
        <v>Greater Perth</v>
      </c>
    </row>
    <row r="2483" spans="28:36" x14ac:dyDescent="0.2">
      <c r="AB2483" s="190">
        <v>6053</v>
      </c>
      <c r="AC2483" s="190">
        <v>6053</v>
      </c>
      <c r="AD2483" s="190" t="s">
        <v>248</v>
      </c>
      <c r="AE2483" s="190" t="s">
        <v>214</v>
      </c>
      <c r="AF2483" s="190">
        <v>0.99901200000000001</v>
      </c>
      <c r="AG2483" s="190">
        <v>99.901200000000003</v>
      </c>
      <c r="AI2483">
        <f t="shared" si="142"/>
        <v>6053</v>
      </c>
      <c r="AJ2483" t="str">
        <f t="shared" si="143"/>
        <v>Greater Perth</v>
      </c>
    </row>
    <row r="2484" spans="28:36" x14ac:dyDescent="0.2">
      <c r="AB2484" s="190">
        <v>6054</v>
      </c>
      <c r="AC2484" s="190">
        <v>6054</v>
      </c>
      <c r="AD2484" s="190" t="s">
        <v>248</v>
      </c>
      <c r="AE2484" s="190" t="s">
        <v>214</v>
      </c>
      <c r="AF2484" s="190">
        <v>0.99958000000000002</v>
      </c>
      <c r="AG2484" s="190">
        <v>99.957999999999998</v>
      </c>
      <c r="AI2484">
        <f t="shared" si="142"/>
        <v>6054</v>
      </c>
      <c r="AJ2484" t="str">
        <f t="shared" si="143"/>
        <v>Greater Perth</v>
      </c>
    </row>
    <row r="2485" spans="28:36" x14ac:dyDescent="0.2">
      <c r="AB2485" s="190">
        <v>6055</v>
      </c>
      <c r="AC2485" s="190">
        <v>6055</v>
      </c>
      <c r="AD2485" s="190" t="s">
        <v>248</v>
      </c>
      <c r="AE2485" s="190" t="s">
        <v>214</v>
      </c>
      <c r="AF2485" s="190">
        <v>1</v>
      </c>
      <c r="AG2485" s="190">
        <v>100</v>
      </c>
      <c r="AI2485">
        <f t="shared" si="142"/>
        <v>6055</v>
      </c>
      <c r="AJ2485" t="str">
        <f t="shared" si="143"/>
        <v>Greater Perth</v>
      </c>
    </row>
    <row r="2486" spans="28:36" x14ac:dyDescent="0.2">
      <c r="AB2486" s="190">
        <v>6056</v>
      </c>
      <c r="AC2486" s="190">
        <v>6056</v>
      </c>
      <c r="AD2486" s="190" t="s">
        <v>248</v>
      </c>
      <c r="AE2486" s="190" t="s">
        <v>214</v>
      </c>
      <c r="AF2486" s="190">
        <v>1</v>
      </c>
      <c r="AG2486" s="190">
        <v>100</v>
      </c>
      <c r="AI2486">
        <f t="shared" si="142"/>
        <v>6056</v>
      </c>
      <c r="AJ2486" t="str">
        <f t="shared" si="143"/>
        <v>Greater Perth</v>
      </c>
    </row>
    <row r="2487" spans="28:36" x14ac:dyDescent="0.2">
      <c r="AB2487" s="190">
        <v>6057</v>
      </c>
      <c r="AC2487" s="190">
        <v>6057</v>
      </c>
      <c r="AD2487" s="190" t="s">
        <v>248</v>
      </c>
      <c r="AE2487" s="190" t="s">
        <v>214</v>
      </c>
      <c r="AF2487" s="190">
        <v>1</v>
      </c>
      <c r="AG2487" s="190">
        <v>100</v>
      </c>
      <c r="AI2487">
        <f t="shared" si="142"/>
        <v>6057</v>
      </c>
      <c r="AJ2487" t="str">
        <f t="shared" si="143"/>
        <v>Greater Perth</v>
      </c>
    </row>
    <row r="2488" spans="28:36" x14ac:dyDescent="0.2">
      <c r="AB2488" s="190">
        <v>6058</v>
      </c>
      <c r="AC2488" s="190">
        <v>6058</v>
      </c>
      <c r="AD2488" s="190" t="s">
        <v>248</v>
      </c>
      <c r="AE2488" s="190" t="s">
        <v>214</v>
      </c>
      <c r="AF2488" s="190">
        <v>1</v>
      </c>
      <c r="AG2488" s="190">
        <v>100</v>
      </c>
      <c r="AI2488">
        <f t="shared" si="142"/>
        <v>6058</v>
      </c>
      <c r="AJ2488" t="str">
        <f t="shared" si="143"/>
        <v>Greater Perth</v>
      </c>
    </row>
    <row r="2489" spans="28:36" x14ac:dyDescent="0.2">
      <c r="AB2489" s="190">
        <v>6059</v>
      </c>
      <c r="AC2489" s="190">
        <v>6059</v>
      </c>
      <c r="AD2489" s="190" t="s">
        <v>248</v>
      </c>
      <c r="AE2489" s="190" t="s">
        <v>214</v>
      </c>
      <c r="AF2489" s="190">
        <v>1</v>
      </c>
      <c r="AG2489" s="190">
        <v>100</v>
      </c>
      <c r="AI2489">
        <f t="shared" si="142"/>
        <v>6059</v>
      </c>
      <c r="AJ2489" t="str">
        <f t="shared" si="143"/>
        <v>Greater Perth</v>
      </c>
    </row>
    <row r="2490" spans="28:36" x14ac:dyDescent="0.2">
      <c r="AB2490" s="190">
        <v>6060</v>
      </c>
      <c r="AC2490" s="190">
        <v>6060</v>
      </c>
      <c r="AD2490" s="190" t="s">
        <v>248</v>
      </c>
      <c r="AE2490" s="190" t="s">
        <v>214</v>
      </c>
      <c r="AF2490" s="190">
        <v>1</v>
      </c>
      <c r="AG2490" s="190">
        <v>100</v>
      </c>
      <c r="AI2490">
        <f t="shared" si="142"/>
        <v>6060</v>
      </c>
      <c r="AJ2490" t="str">
        <f t="shared" si="143"/>
        <v>Greater Perth</v>
      </c>
    </row>
    <row r="2491" spans="28:36" x14ac:dyDescent="0.2">
      <c r="AB2491" s="190">
        <v>6061</v>
      </c>
      <c r="AC2491" s="190">
        <v>6061</v>
      </c>
      <c r="AD2491" s="190" t="s">
        <v>248</v>
      </c>
      <c r="AE2491" s="190" t="s">
        <v>214</v>
      </c>
      <c r="AF2491" s="190">
        <v>1</v>
      </c>
      <c r="AG2491" s="190">
        <v>100</v>
      </c>
      <c r="AI2491">
        <f t="shared" si="142"/>
        <v>6061</v>
      </c>
      <c r="AJ2491" t="str">
        <f t="shared" si="143"/>
        <v>Greater Perth</v>
      </c>
    </row>
    <row r="2492" spans="28:36" x14ac:dyDescent="0.2">
      <c r="AB2492" s="190">
        <v>6062</v>
      </c>
      <c r="AC2492" s="190">
        <v>6062</v>
      </c>
      <c r="AD2492" s="190" t="s">
        <v>248</v>
      </c>
      <c r="AE2492" s="190" t="s">
        <v>214</v>
      </c>
      <c r="AF2492" s="190">
        <v>1</v>
      </c>
      <c r="AG2492" s="190">
        <v>100</v>
      </c>
      <c r="AI2492">
        <f t="shared" si="142"/>
        <v>6062</v>
      </c>
      <c r="AJ2492" t="str">
        <f t="shared" si="143"/>
        <v>Greater Perth</v>
      </c>
    </row>
    <row r="2493" spans="28:36" x14ac:dyDescent="0.2">
      <c r="AB2493" s="190">
        <v>6063</v>
      </c>
      <c r="AC2493" s="190">
        <v>6063</v>
      </c>
      <c r="AD2493" s="190" t="s">
        <v>248</v>
      </c>
      <c r="AE2493" s="190" t="s">
        <v>214</v>
      </c>
      <c r="AF2493" s="190">
        <v>1</v>
      </c>
      <c r="AG2493" s="190">
        <v>100</v>
      </c>
      <c r="AI2493">
        <f t="shared" si="142"/>
        <v>6063</v>
      </c>
      <c r="AJ2493" t="str">
        <f t="shared" si="143"/>
        <v>Greater Perth</v>
      </c>
    </row>
    <row r="2494" spans="28:36" x14ac:dyDescent="0.2">
      <c r="AB2494" s="190">
        <v>6064</v>
      </c>
      <c r="AC2494" s="190">
        <v>6064</v>
      </c>
      <c r="AD2494" s="190" t="s">
        <v>248</v>
      </c>
      <c r="AE2494" s="190" t="s">
        <v>214</v>
      </c>
      <c r="AF2494" s="190">
        <v>1</v>
      </c>
      <c r="AG2494" s="190">
        <v>100</v>
      </c>
      <c r="AI2494">
        <f t="shared" si="142"/>
        <v>6064</v>
      </c>
      <c r="AJ2494" t="str">
        <f t="shared" si="143"/>
        <v>Greater Perth</v>
      </c>
    </row>
    <row r="2495" spans="28:36" x14ac:dyDescent="0.2">
      <c r="AB2495" s="190">
        <v>6065</v>
      </c>
      <c r="AC2495" s="190">
        <v>6065</v>
      </c>
      <c r="AD2495" s="190" t="s">
        <v>248</v>
      </c>
      <c r="AE2495" s="190" t="s">
        <v>214</v>
      </c>
      <c r="AF2495" s="190">
        <v>1</v>
      </c>
      <c r="AG2495" s="190">
        <v>100</v>
      </c>
      <c r="AI2495">
        <f t="shared" ref="AI2495:AI2558" si="144">AB2495*1</f>
        <v>6065</v>
      </c>
      <c r="AJ2495" t="str">
        <f t="shared" ref="AJ2495:AJ2558" si="145">AE2495</f>
        <v>Greater Perth</v>
      </c>
    </row>
    <row r="2496" spans="28:36" x14ac:dyDescent="0.2">
      <c r="AB2496" s="190">
        <v>6066</v>
      </c>
      <c r="AC2496" s="190">
        <v>6066</v>
      </c>
      <c r="AD2496" s="190" t="s">
        <v>248</v>
      </c>
      <c r="AE2496" s="190" t="s">
        <v>214</v>
      </c>
      <c r="AF2496" s="190">
        <v>1</v>
      </c>
      <c r="AG2496" s="190">
        <v>100</v>
      </c>
      <c r="AI2496">
        <f t="shared" si="144"/>
        <v>6066</v>
      </c>
      <c r="AJ2496" t="str">
        <f t="shared" si="145"/>
        <v>Greater Perth</v>
      </c>
    </row>
    <row r="2497" spans="28:36" x14ac:dyDescent="0.2">
      <c r="AB2497" s="190">
        <v>6067</v>
      </c>
      <c r="AC2497" s="190">
        <v>6067</v>
      </c>
      <c r="AD2497" s="190" t="s">
        <v>248</v>
      </c>
      <c r="AE2497" s="190" t="s">
        <v>214</v>
      </c>
      <c r="AF2497" s="190">
        <v>1</v>
      </c>
      <c r="AG2497" s="190">
        <v>100</v>
      </c>
      <c r="AI2497">
        <f t="shared" si="144"/>
        <v>6067</v>
      </c>
      <c r="AJ2497" t="str">
        <f t="shared" si="145"/>
        <v>Greater Perth</v>
      </c>
    </row>
    <row r="2498" spans="28:36" x14ac:dyDescent="0.2">
      <c r="AB2498" s="190">
        <v>6068</v>
      </c>
      <c r="AC2498" s="190">
        <v>6068</v>
      </c>
      <c r="AD2498" s="190" t="s">
        <v>248</v>
      </c>
      <c r="AE2498" s="190" t="s">
        <v>214</v>
      </c>
      <c r="AF2498" s="190">
        <v>1</v>
      </c>
      <c r="AG2498" s="190">
        <v>100</v>
      </c>
      <c r="AI2498">
        <f t="shared" si="144"/>
        <v>6068</v>
      </c>
      <c r="AJ2498" t="str">
        <f t="shared" si="145"/>
        <v>Greater Perth</v>
      </c>
    </row>
    <row r="2499" spans="28:36" x14ac:dyDescent="0.2">
      <c r="AB2499" s="190">
        <v>6069</v>
      </c>
      <c r="AC2499" s="190">
        <v>6069</v>
      </c>
      <c r="AD2499" s="190" t="s">
        <v>248</v>
      </c>
      <c r="AE2499" s="190" t="s">
        <v>214</v>
      </c>
      <c r="AF2499" s="190">
        <v>1</v>
      </c>
      <c r="AG2499" s="190">
        <v>100</v>
      </c>
      <c r="AI2499">
        <f t="shared" si="144"/>
        <v>6069</v>
      </c>
      <c r="AJ2499" t="str">
        <f t="shared" si="145"/>
        <v>Greater Perth</v>
      </c>
    </row>
    <row r="2500" spans="28:36" x14ac:dyDescent="0.2">
      <c r="AB2500" s="190">
        <v>6070</v>
      </c>
      <c r="AC2500" s="190">
        <v>6070</v>
      </c>
      <c r="AD2500" s="190" t="s">
        <v>248</v>
      </c>
      <c r="AE2500" s="190" t="s">
        <v>214</v>
      </c>
      <c r="AF2500" s="190">
        <v>1</v>
      </c>
      <c r="AG2500" s="190">
        <v>100</v>
      </c>
      <c r="AI2500">
        <f t="shared" si="144"/>
        <v>6070</v>
      </c>
      <c r="AJ2500" t="str">
        <f t="shared" si="145"/>
        <v>Greater Perth</v>
      </c>
    </row>
    <row r="2501" spans="28:36" x14ac:dyDescent="0.2">
      <c r="AB2501" s="190">
        <v>6071</v>
      </c>
      <c r="AC2501" s="190">
        <v>6071</v>
      </c>
      <c r="AD2501" s="190" t="s">
        <v>248</v>
      </c>
      <c r="AE2501" s="190" t="s">
        <v>214</v>
      </c>
      <c r="AF2501" s="190">
        <v>1</v>
      </c>
      <c r="AG2501" s="190">
        <v>100</v>
      </c>
      <c r="AI2501">
        <f t="shared" si="144"/>
        <v>6071</v>
      </c>
      <c r="AJ2501" t="str">
        <f t="shared" si="145"/>
        <v>Greater Perth</v>
      </c>
    </row>
    <row r="2502" spans="28:36" x14ac:dyDescent="0.2">
      <c r="AB2502" s="190">
        <v>6072</v>
      </c>
      <c r="AC2502" s="190">
        <v>6072</v>
      </c>
      <c r="AD2502" s="190" t="s">
        <v>248</v>
      </c>
      <c r="AE2502" s="190" t="s">
        <v>214</v>
      </c>
      <c r="AF2502" s="190">
        <v>1</v>
      </c>
      <c r="AG2502" s="190">
        <v>100</v>
      </c>
      <c r="AI2502">
        <f t="shared" si="144"/>
        <v>6072</v>
      </c>
      <c r="AJ2502" t="str">
        <f t="shared" si="145"/>
        <v>Greater Perth</v>
      </c>
    </row>
    <row r="2503" spans="28:36" x14ac:dyDescent="0.2">
      <c r="AB2503" s="190">
        <v>6073</v>
      </c>
      <c r="AC2503" s="190">
        <v>6073</v>
      </c>
      <c r="AD2503" s="190" t="s">
        <v>248</v>
      </c>
      <c r="AE2503" s="190" t="s">
        <v>214</v>
      </c>
      <c r="AF2503" s="190">
        <v>1</v>
      </c>
      <c r="AG2503" s="190">
        <v>100</v>
      </c>
      <c r="AI2503">
        <f t="shared" si="144"/>
        <v>6073</v>
      </c>
      <c r="AJ2503" t="str">
        <f t="shared" si="145"/>
        <v>Greater Perth</v>
      </c>
    </row>
    <row r="2504" spans="28:36" x14ac:dyDescent="0.2">
      <c r="AB2504" s="190">
        <v>6074</v>
      </c>
      <c r="AC2504" s="190">
        <v>6074</v>
      </c>
      <c r="AD2504" s="190" t="s">
        <v>248</v>
      </c>
      <c r="AE2504" s="190" t="s">
        <v>214</v>
      </c>
      <c r="AF2504" s="190">
        <v>1</v>
      </c>
      <c r="AG2504" s="190">
        <v>100</v>
      </c>
      <c r="AI2504">
        <f t="shared" si="144"/>
        <v>6074</v>
      </c>
      <c r="AJ2504" t="str">
        <f t="shared" si="145"/>
        <v>Greater Perth</v>
      </c>
    </row>
    <row r="2505" spans="28:36" x14ac:dyDescent="0.2">
      <c r="AB2505" s="190">
        <v>6076</v>
      </c>
      <c r="AC2505" s="190">
        <v>6076</v>
      </c>
      <c r="AD2505" s="190" t="s">
        <v>248</v>
      </c>
      <c r="AE2505" s="190" t="s">
        <v>214</v>
      </c>
      <c r="AF2505" s="190">
        <v>1</v>
      </c>
      <c r="AG2505" s="190">
        <v>100</v>
      </c>
      <c r="AI2505">
        <f t="shared" si="144"/>
        <v>6076</v>
      </c>
      <c r="AJ2505" t="str">
        <f t="shared" si="145"/>
        <v>Greater Perth</v>
      </c>
    </row>
    <row r="2506" spans="28:36" x14ac:dyDescent="0.2">
      <c r="AB2506" s="190">
        <v>6077</v>
      </c>
      <c r="AC2506" s="190">
        <v>6077</v>
      </c>
      <c r="AD2506" s="190" t="s">
        <v>248</v>
      </c>
      <c r="AE2506" s="190" t="s">
        <v>214</v>
      </c>
      <c r="AF2506" s="190">
        <v>1</v>
      </c>
      <c r="AG2506" s="190">
        <v>100</v>
      </c>
      <c r="AI2506">
        <f t="shared" si="144"/>
        <v>6077</v>
      </c>
      <c r="AJ2506" t="str">
        <f t="shared" si="145"/>
        <v>Greater Perth</v>
      </c>
    </row>
    <row r="2507" spans="28:36" x14ac:dyDescent="0.2">
      <c r="AB2507" s="190">
        <v>6078</v>
      </c>
      <c r="AC2507" s="190">
        <v>6078</v>
      </c>
      <c r="AD2507" s="190" t="s">
        <v>248</v>
      </c>
      <c r="AE2507" s="190" t="s">
        <v>214</v>
      </c>
      <c r="AF2507" s="190">
        <v>1</v>
      </c>
      <c r="AG2507" s="190">
        <v>100</v>
      </c>
      <c r="AI2507">
        <f t="shared" si="144"/>
        <v>6078</v>
      </c>
      <c r="AJ2507" t="str">
        <f t="shared" si="145"/>
        <v>Greater Perth</v>
      </c>
    </row>
    <row r="2508" spans="28:36" x14ac:dyDescent="0.2">
      <c r="AB2508" s="190">
        <v>6079</v>
      </c>
      <c r="AC2508" s="190">
        <v>6079</v>
      </c>
      <c r="AD2508" s="190" t="s">
        <v>248</v>
      </c>
      <c r="AE2508" s="190" t="s">
        <v>214</v>
      </c>
      <c r="AF2508" s="190">
        <v>1</v>
      </c>
      <c r="AG2508" s="190">
        <v>100</v>
      </c>
      <c r="AI2508">
        <f t="shared" si="144"/>
        <v>6079</v>
      </c>
      <c r="AJ2508" t="str">
        <f t="shared" si="145"/>
        <v>Greater Perth</v>
      </c>
    </row>
    <row r="2509" spans="28:36" x14ac:dyDescent="0.2">
      <c r="AB2509" s="190">
        <v>6081</v>
      </c>
      <c r="AC2509" s="190">
        <v>6081</v>
      </c>
      <c r="AD2509" s="190" t="s">
        <v>248</v>
      </c>
      <c r="AE2509" s="190" t="s">
        <v>214</v>
      </c>
      <c r="AF2509" s="190">
        <v>1</v>
      </c>
      <c r="AG2509" s="190">
        <v>100</v>
      </c>
      <c r="AI2509">
        <f t="shared" si="144"/>
        <v>6081</v>
      </c>
      <c r="AJ2509" t="str">
        <f t="shared" si="145"/>
        <v>Greater Perth</v>
      </c>
    </row>
    <row r="2510" spans="28:36" x14ac:dyDescent="0.2">
      <c r="AB2510" s="190">
        <v>6082</v>
      </c>
      <c r="AC2510" s="190">
        <v>6082</v>
      </c>
      <c r="AD2510" s="190" t="s">
        <v>248</v>
      </c>
      <c r="AE2510" s="190" t="s">
        <v>214</v>
      </c>
      <c r="AF2510" s="190">
        <v>1</v>
      </c>
      <c r="AG2510" s="190">
        <v>100</v>
      </c>
      <c r="AI2510">
        <f t="shared" si="144"/>
        <v>6082</v>
      </c>
      <c r="AJ2510" t="str">
        <f t="shared" si="145"/>
        <v>Greater Perth</v>
      </c>
    </row>
    <row r="2511" spans="28:36" x14ac:dyDescent="0.2">
      <c r="AB2511" s="190">
        <v>6083</v>
      </c>
      <c r="AC2511" s="190">
        <v>6083</v>
      </c>
      <c r="AD2511" s="190" t="s">
        <v>248</v>
      </c>
      <c r="AE2511" s="190" t="s">
        <v>214</v>
      </c>
      <c r="AF2511" s="190">
        <v>0.75918200000000002</v>
      </c>
      <c r="AG2511" s="190">
        <v>75.918199999999999</v>
      </c>
      <c r="AI2511">
        <f t="shared" si="144"/>
        <v>6083</v>
      </c>
      <c r="AJ2511" t="str">
        <f t="shared" si="145"/>
        <v>Greater Perth</v>
      </c>
    </row>
    <row r="2512" spans="28:36" x14ac:dyDescent="0.2">
      <c r="AB2512" s="190">
        <v>6083</v>
      </c>
      <c r="AC2512" s="190">
        <v>6083</v>
      </c>
      <c r="AD2512" s="190" t="s">
        <v>227</v>
      </c>
      <c r="AE2512" s="190" t="s">
        <v>189</v>
      </c>
      <c r="AF2512" s="190">
        <v>0.240818</v>
      </c>
      <c r="AG2512" s="190">
        <v>24.081800000000001</v>
      </c>
      <c r="AI2512">
        <f t="shared" si="144"/>
        <v>6083</v>
      </c>
      <c r="AJ2512" t="str">
        <f t="shared" si="145"/>
        <v>Rest of WA</v>
      </c>
    </row>
    <row r="2513" spans="28:36" x14ac:dyDescent="0.2">
      <c r="AB2513" s="190">
        <v>6084</v>
      </c>
      <c r="AC2513" s="190">
        <v>6084</v>
      </c>
      <c r="AD2513" s="190" t="s">
        <v>248</v>
      </c>
      <c r="AE2513" s="190" t="s">
        <v>214</v>
      </c>
      <c r="AF2513" s="190">
        <v>0.66489100000000001</v>
      </c>
      <c r="AG2513" s="190">
        <v>66.489099999999993</v>
      </c>
      <c r="AI2513">
        <f t="shared" si="144"/>
        <v>6084</v>
      </c>
      <c r="AJ2513" t="str">
        <f t="shared" si="145"/>
        <v>Greater Perth</v>
      </c>
    </row>
    <row r="2514" spans="28:36" x14ac:dyDescent="0.2">
      <c r="AB2514" s="190">
        <v>6084</v>
      </c>
      <c r="AC2514" s="190">
        <v>6084</v>
      </c>
      <c r="AD2514" s="190" t="s">
        <v>227</v>
      </c>
      <c r="AE2514" s="190" t="s">
        <v>189</v>
      </c>
      <c r="AF2514" s="190">
        <v>0.33510899999999999</v>
      </c>
      <c r="AG2514" s="190">
        <v>33.510899999999999</v>
      </c>
      <c r="AI2514">
        <f t="shared" si="144"/>
        <v>6084</v>
      </c>
      <c r="AJ2514" t="str">
        <f t="shared" si="145"/>
        <v>Rest of WA</v>
      </c>
    </row>
    <row r="2515" spans="28:36" x14ac:dyDescent="0.2">
      <c r="AB2515" s="190">
        <v>6090</v>
      </c>
      <c r="AC2515" s="190">
        <v>6090</v>
      </c>
      <c r="AD2515" s="190" t="s">
        <v>248</v>
      </c>
      <c r="AE2515" s="190" t="s">
        <v>214</v>
      </c>
      <c r="AF2515" s="190">
        <v>1</v>
      </c>
      <c r="AG2515" s="190">
        <v>100</v>
      </c>
      <c r="AI2515">
        <f t="shared" si="144"/>
        <v>6090</v>
      </c>
      <c r="AJ2515" t="str">
        <f t="shared" si="145"/>
        <v>Greater Perth</v>
      </c>
    </row>
    <row r="2516" spans="28:36" x14ac:dyDescent="0.2">
      <c r="AB2516" s="190">
        <v>6100</v>
      </c>
      <c r="AC2516" s="190">
        <v>6100</v>
      </c>
      <c r="AD2516" s="190" t="s">
        <v>248</v>
      </c>
      <c r="AE2516" s="190" t="s">
        <v>214</v>
      </c>
      <c r="AF2516" s="190">
        <v>1</v>
      </c>
      <c r="AG2516" s="190">
        <v>100</v>
      </c>
      <c r="AI2516">
        <f t="shared" si="144"/>
        <v>6100</v>
      </c>
      <c r="AJ2516" t="str">
        <f t="shared" si="145"/>
        <v>Greater Perth</v>
      </c>
    </row>
    <row r="2517" spans="28:36" x14ac:dyDescent="0.2">
      <c r="AB2517" s="190">
        <v>6101</v>
      </c>
      <c r="AC2517" s="190">
        <v>6101</v>
      </c>
      <c r="AD2517" s="190" t="s">
        <v>248</v>
      </c>
      <c r="AE2517" s="190" t="s">
        <v>214</v>
      </c>
      <c r="AF2517" s="190">
        <v>1</v>
      </c>
      <c r="AG2517" s="190">
        <v>100</v>
      </c>
      <c r="AI2517">
        <f t="shared" si="144"/>
        <v>6101</v>
      </c>
      <c r="AJ2517" t="str">
        <f t="shared" si="145"/>
        <v>Greater Perth</v>
      </c>
    </row>
    <row r="2518" spans="28:36" x14ac:dyDescent="0.2">
      <c r="AB2518" s="190">
        <v>6102</v>
      </c>
      <c r="AC2518" s="190">
        <v>6102</v>
      </c>
      <c r="AD2518" s="190" t="s">
        <v>248</v>
      </c>
      <c r="AE2518" s="190" t="s">
        <v>214</v>
      </c>
      <c r="AF2518" s="190">
        <v>1</v>
      </c>
      <c r="AG2518" s="190">
        <v>100</v>
      </c>
      <c r="AI2518">
        <f t="shared" si="144"/>
        <v>6102</v>
      </c>
      <c r="AJ2518" t="str">
        <f t="shared" si="145"/>
        <v>Greater Perth</v>
      </c>
    </row>
    <row r="2519" spans="28:36" x14ac:dyDescent="0.2">
      <c r="AB2519" s="190">
        <v>6103</v>
      </c>
      <c r="AC2519" s="190">
        <v>6103</v>
      </c>
      <c r="AD2519" s="190" t="s">
        <v>248</v>
      </c>
      <c r="AE2519" s="190" t="s">
        <v>214</v>
      </c>
      <c r="AF2519" s="190">
        <v>1</v>
      </c>
      <c r="AG2519" s="190">
        <v>100</v>
      </c>
      <c r="AI2519">
        <f t="shared" si="144"/>
        <v>6103</v>
      </c>
      <c r="AJ2519" t="str">
        <f t="shared" si="145"/>
        <v>Greater Perth</v>
      </c>
    </row>
    <row r="2520" spans="28:36" x14ac:dyDescent="0.2">
      <c r="AB2520" s="190">
        <v>6104</v>
      </c>
      <c r="AC2520" s="190">
        <v>6104</v>
      </c>
      <c r="AD2520" s="190" t="s">
        <v>248</v>
      </c>
      <c r="AE2520" s="190" t="s">
        <v>214</v>
      </c>
      <c r="AF2520" s="190">
        <v>1</v>
      </c>
      <c r="AG2520" s="190">
        <v>100</v>
      </c>
      <c r="AI2520">
        <f t="shared" si="144"/>
        <v>6104</v>
      </c>
      <c r="AJ2520" t="str">
        <f t="shared" si="145"/>
        <v>Greater Perth</v>
      </c>
    </row>
    <row r="2521" spans="28:36" x14ac:dyDescent="0.2">
      <c r="AB2521" s="190">
        <v>6105</v>
      </c>
      <c r="AC2521" s="190">
        <v>6105</v>
      </c>
      <c r="AD2521" s="190" t="s">
        <v>248</v>
      </c>
      <c r="AE2521" s="190" t="s">
        <v>214</v>
      </c>
      <c r="AF2521" s="190">
        <v>1</v>
      </c>
      <c r="AG2521" s="190">
        <v>100</v>
      </c>
      <c r="AI2521">
        <f t="shared" si="144"/>
        <v>6105</v>
      </c>
      <c r="AJ2521" t="str">
        <f t="shared" si="145"/>
        <v>Greater Perth</v>
      </c>
    </row>
    <row r="2522" spans="28:36" x14ac:dyDescent="0.2">
      <c r="AB2522" s="190">
        <v>6106</v>
      </c>
      <c r="AC2522" s="190">
        <v>6106</v>
      </c>
      <c r="AD2522" s="190" t="s">
        <v>248</v>
      </c>
      <c r="AE2522" s="190" t="s">
        <v>214</v>
      </c>
      <c r="AF2522" s="190">
        <v>1</v>
      </c>
      <c r="AG2522" s="190">
        <v>100</v>
      </c>
      <c r="AI2522">
        <f t="shared" si="144"/>
        <v>6106</v>
      </c>
      <c r="AJ2522" t="str">
        <f t="shared" si="145"/>
        <v>Greater Perth</v>
      </c>
    </row>
    <row r="2523" spans="28:36" x14ac:dyDescent="0.2">
      <c r="AB2523" s="190">
        <v>6107</v>
      </c>
      <c r="AC2523" s="190">
        <v>6107</v>
      </c>
      <c r="AD2523" s="190" t="s">
        <v>248</v>
      </c>
      <c r="AE2523" s="190" t="s">
        <v>214</v>
      </c>
      <c r="AF2523" s="190">
        <v>1</v>
      </c>
      <c r="AG2523" s="190">
        <v>100</v>
      </c>
      <c r="AI2523">
        <f t="shared" si="144"/>
        <v>6107</v>
      </c>
      <c r="AJ2523" t="str">
        <f t="shared" si="145"/>
        <v>Greater Perth</v>
      </c>
    </row>
    <row r="2524" spans="28:36" x14ac:dyDescent="0.2">
      <c r="AB2524" s="190">
        <v>6108</v>
      </c>
      <c r="AC2524" s="190">
        <v>6108</v>
      </c>
      <c r="AD2524" s="190" t="s">
        <v>248</v>
      </c>
      <c r="AE2524" s="190" t="s">
        <v>214</v>
      </c>
      <c r="AF2524" s="190">
        <v>1</v>
      </c>
      <c r="AG2524" s="190">
        <v>100</v>
      </c>
      <c r="AI2524">
        <f t="shared" si="144"/>
        <v>6108</v>
      </c>
      <c r="AJ2524" t="str">
        <f t="shared" si="145"/>
        <v>Greater Perth</v>
      </c>
    </row>
    <row r="2525" spans="28:36" x14ac:dyDescent="0.2">
      <c r="AB2525" s="190">
        <v>6109</v>
      </c>
      <c r="AC2525" s="190">
        <v>6109</v>
      </c>
      <c r="AD2525" s="190" t="s">
        <v>248</v>
      </c>
      <c r="AE2525" s="190" t="s">
        <v>214</v>
      </c>
      <c r="AF2525" s="190">
        <v>1</v>
      </c>
      <c r="AG2525" s="190">
        <v>100</v>
      </c>
      <c r="AI2525">
        <f t="shared" si="144"/>
        <v>6109</v>
      </c>
      <c r="AJ2525" t="str">
        <f t="shared" si="145"/>
        <v>Greater Perth</v>
      </c>
    </row>
    <row r="2526" spans="28:36" x14ac:dyDescent="0.2">
      <c r="AB2526" s="190">
        <v>6110</v>
      </c>
      <c r="AC2526" s="190">
        <v>6110</v>
      </c>
      <c r="AD2526" s="190" t="s">
        <v>248</v>
      </c>
      <c r="AE2526" s="190" t="s">
        <v>214</v>
      </c>
      <c r="AF2526" s="190">
        <v>1</v>
      </c>
      <c r="AG2526" s="190">
        <v>100</v>
      </c>
      <c r="AI2526">
        <f t="shared" si="144"/>
        <v>6110</v>
      </c>
      <c r="AJ2526" t="str">
        <f t="shared" si="145"/>
        <v>Greater Perth</v>
      </c>
    </row>
    <row r="2527" spans="28:36" x14ac:dyDescent="0.2">
      <c r="AB2527" s="190">
        <v>6111</v>
      </c>
      <c r="AC2527" s="190">
        <v>6111</v>
      </c>
      <c r="AD2527" s="190" t="s">
        <v>248</v>
      </c>
      <c r="AE2527" s="190" t="s">
        <v>214</v>
      </c>
      <c r="AF2527" s="190">
        <v>1</v>
      </c>
      <c r="AG2527" s="190">
        <v>100</v>
      </c>
      <c r="AI2527">
        <f t="shared" si="144"/>
        <v>6111</v>
      </c>
      <c r="AJ2527" t="str">
        <f t="shared" si="145"/>
        <v>Greater Perth</v>
      </c>
    </row>
    <row r="2528" spans="28:36" x14ac:dyDescent="0.2">
      <c r="AB2528" s="190">
        <v>6112</v>
      </c>
      <c r="AC2528" s="190">
        <v>6112</v>
      </c>
      <c r="AD2528" s="190" t="s">
        <v>248</v>
      </c>
      <c r="AE2528" s="190" t="s">
        <v>214</v>
      </c>
      <c r="AF2528" s="190">
        <v>1</v>
      </c>
      <c r="AG2528" s="190">
        <v>100</v>
      </c>
      <c r="AI2528">
        <f t="shared" si="144"/>
        <v>6112</v>
      </c>
      <c r="AJ2528" t="str">
        <f t="shared" si="145"/>
        <v>Greater Perth</v>
      </c>
    </row>
    <row r="2529" spans="28:36" x14ac:dyDescent="0.2">
      <c r="AB2529" s="190">
        <v>6121</v>
      </c>
      <c r="AC2529" s="190">
        <v>6121</v>
      </c>
      <c r="AD2529" s="190" t="s">
        <v>248</v>
      </c>
      <c r="AE2529" s="190" t="s">
        <v>214</v>
      </c>
      <c r="AF2529" s="190">
        <v>1</v>
      </c>
      <c r="AG2529" s="190">
        <v>100</v>
      </c>
      <c r="AI2529">
        <f t="shared" si="144"/>
        <v>6121</v>
      </c>
      <c r="AJ2529" t="str">
        <f t="shared" si="145"/>
        <v>Greater Perth</v>
      </c>
    </row>
    <row r="2530" spans="28:36" x14ac:dyDescent="0.2">
      <c r="AB2530" s="190">
        <v>6122</v>
      </c>
      <c r="AC2530" s="190">
        <v>6122</v>
      </c>
      <c r="AD2530" s="190" t="s">
        <v>248</v>
      </c>
      <c r="AE2530" s="190" t="s">
        <v>214</v>
      </c>
      <c r="AF2530" s="190">
        <v>1</v>
      </c>
      <c r="AG2530" s="190">
        <v>100</v>
      </c>
      <c r="AI2530">
        <f t="shared" si="144"/>
        <v>6122</v>
      </c>
      <c r="AJ2530" t="str">
        <f t="shared" si="145"/>
        <v>Greater Perth</v>
      </c>
    </row>
    <row r="2531" spans="28:36" x14ac:dyDescent="0.2">
      <c r="AB2531" s="190">
        <v>6123</v>
      </c>
      <c r="AC2531" s="190">
        <v>6123</v>
      </c>
      <c r="AD2531" s="190" t="s">
        <v>248</v>
      </c>
      <c r="AE2531" s="190" t="s">
        <v>214</v>
      </c>
      <c r="AF2531" s="190">
        <v>1</v>
      </c>
      <c r="AG2531" s="190">
        <v>100</v>
      </c>
      <c r="AI2531">
        <f t="shared" si="144"/>
        <v>6123</v>
      </c>
      <c r="AJ2531" t="str">
        <f t="shared" si="145"/>
        <v>Greater Perth</v>
      </c>
    </row>
    <row r="2532" spans="28:36" x14ac:dyDescent="0.2">
      <c r="AB2532" s="190">
        <v>6124</v>
      </c>
      <c r="AC2532" s="190">
        <v>6124</v>
      </c>
      <c r="AD2532" s="190" t="s">
        <v>248</v>
      </c>
      <c r="AE2532" s="190" t="s">
        <v>214</v>
      </c>
      <c r="AF2532" s="190">
        <v>1</v>
      </c>
      <c r="AG2532" s="190">
        <v>100</v>
      </c>
      <c r="AI2532">
        <f t="shared" si="144"/>
        <v>6124</v>
      </c>
      <c r="AJ2532" t="str">
        <f t="shared" si="145"/>
        <v>Greater Perth</v>
      </c>
    </row>
    <row r="2533" spans="28:36" x14ac:dyDescent="0.2">
      <c r="AB2533" s="190">
        <v>6125</v>
      </c>
      <c r="AC2533" s="190">
        <v>6125</v>
      </c>
      <c r="AD2533" s="190" t="s">
        <v>248</v>
      </c>
      <c r="AE2533" s="190" t="s">
        <v>214</v>
      </c>
      <c r="AF2533" s="190">
        <v>1</v>
      </c>
      <c r="AG2533" s="190">
        <v>100</v>
      </c>
      <c r="AI2533">
        <f t="shared" si="144"/>
        <v>6125</v>
      </c>
      <c r="AJ2533" t="str">
        <f t="shared" si="145"/>
        <v>Greater Perth</v>
      </c>
    </row>
    <row r="2534" spans="28:36" x14ac:dyDescent="0.2">
      <c r="AB2534" s="190">
        <v>6126</v>
      </c>
      <c r="AC2534" s="190">
        <v>6126</v>
      </c>
      <c r="AD2534" s="190" t="s">
        <v>248</v>
      </c>
      <c r="AE2534" s="190" t="s">
        <v>214</v>
      </c>
      <c r="AF2534" s="190">
        <v>1</v>
      </c>
      <c r="AG2534" s="190">
        <v>100</v>
      </c>
      <c r="AI2534">
        <f t="shared" si="144"/>
        <v>6126</v>
      </c>
      <c r="AJ2534" t="str">
        <f t="shared" si="145"/>
        <v>Greater Perth</v>
      </c>
    </row>
    <row r="2535" spans="28:36" x14ac:dyDescent="0.2">
      <c r="AB2535" s="190">
        <v>6147</v>
      </c>
      <c r="AC2535" s="190">
        <v>6147</v>
      </c>
      <c r="AD2535" s="190" t="s">
        <v>248</v>
      </c>
      <c r="AE2535" s="190" t="s">
        <v>214</v>
      </c>
      <c r="AF2535" s="190">
        <v>1</v>
      </c>
      <c r="AG2535" s="190">
        <v>100</v>
      </c>
      <c r="AI2535">
        <f t="shared" si="144"/>
        <v>6147</v>
      </c>
      <c r="AJ2535" t="str">
        <f t="shared" si="145"/>
        <v>Greater Perth</v>
      </c>
    </row>
    <row r="2536" spans="28:36" x14ac:dyDescent="0.2">
      <c r="AB2536" s="190">
        <v>6148</v>
      </c>
      <c r="AC2536" s="190">
        <v>6148</v>
      </c>
      <c r="AD2536" s="190" t="s">
        <v>248</v>
      </c>
      <c r="AE2536" s="190" t="s">
        <v>214</v>
      </c>
      <c r="AF2536" s="190">
        <v>0.99910600000000005</v>
      </c>
      <c r="AG2536" s="190">
        <v>99.910600000000002</v>
      </c>
      <c r="AI2536">
        <f t="shared" si="144"/>
        <v>6148</v>
      </c>
      <c r="AJ2536" t="str">
        <f t="shared" si="145"/>
        <v>Greater Perth</v>
      </c>
    </row>
    <row r="2537" spans="28:36" x14ac:dyDescent="0.2">
      <c r="AB2537" s="190">
        <v>6149</v>
      </c>
      <c r="AC2537" s="190">
        <v>6149</v>
      </c>
      <c r="AD2537" s="190" t="s">
        <v>248</v>
      </c>
      <c r="AE2537" s="190" t="s">
        <v>214</v>
      </c>
      <c r="AF2537" s="190">
        <v>1</v>
      </c>
      <c r="AG2537" s="190">
        <v>100</v>
      </c>
      <c r="AI2537">
        <f t="shared" si="144"/>
        <v>6149</v>
      </c>
      <c r="AJ2537" t="str">
        <f t="shared" si="145"/>
        <v>Greater Perth</v>
      </c>
    </row>
    <row r="2538" spans="28:36" x14ac:dyDescent="0.2">
      <c r="AB2538" s="190">
        <v>6150</v>
      </c>
      <c r="AC2538" s="190">
        <v>6150</v>
      </c>
      <c r="AD2538" s="190" t="s">
        <v>248</v>
      </c>
      <c r="AE2538" s="190" t="s">
        <v>214</v>
      </c>
      <c r="AF2538" s="190">
        <v>1</v>
      </c>
      <c r="AG2538" s="190">
        <v>100</v>
      </c>
      <c r="AI2538">
        <f t="shared" si="144"/>
        <v>6150</v>
      </c>
      <c r="AJ2538" t="str">
        <f t="shared" si="145"/>
        <v>Greater Perth</v>
      </c>
    </row>
    <row r="2539" spans="28:36" x14ac:dyDescent="0.2">
      <c r="AB2539" s="190">
        <v>6151</v>
      </c>
      <c r="AC2539" s="190">
        <v>6151</v>
      </c>
      <c r="AD2539" s="190" t="s">
        <v>248</v>
      </c>
      <c r="AE2539" s="190" t="s">
        <v>214</v>
      </c>
      <c r="AF2539" s="190">
        <v>0.99953000000000003</v>
      </c>
      <c r="AG2539" s="190">
        <v>99.953000000000003</v>
      </c>
      <c r="AI2539">
        <f t="shared" si="144"/>
        <v>6151</v>
      </c>
      <c r="AJ2539" t="str">
        <f t="shared" si="145"/>
        <v>Greater Perth</v>
      </c>
    </row>
    <row r="2540" spans="28:36" x14ac:dyDescent="0.2">
      <c r="AB2540" s="190">
        <v>6152</v>
      </c>
      <c r="AC2540" s="190">
        <v>6152</v>
      </c>
      <c r="AD2540" s="190" t="s">
        <v>248</v>
      </c>
      <c r="AE2540" s="190" t="s">
        <v>214</v>
      </c>
      <c r="AF2540" s="190">
        <v>1</v>
      </c>
      <c r="AG2540" s="190">
        <v>100</v>
      </c>
      <c r="AI2540">
        <f t="shared" si="144"/>
        <v>6152</v>
      </c>
      <c r="AJ2540" t="str">
        <f t="shared" si="145"/>
        <v>Greater Perth</v>
      </c>
    </row>
    <row r="2541" spans="28:36" x14ac:dyDescent="0.2">
      <c r="AB2541" s="190">
        <v>6153</v>
      </c>
      <c r="AC2541" s="190">
        <v>6153</v>
      </c>
      <c r="AD2541" s="190" t="s">
        <v>248</v>
      </c>
      <c r="AE2541" s="190" t="s">
        <v>214</v>
      </c>
      <c r="AF2541" s="190">
        <v>0.99666299999999997</v>
      </c>
      <c r="AG2541" s="190">
        <v>99.666300000000007</v>
      </c>
      <c r="AI2541">
        <f t="shared" si="144"/>
        <v>6153</v>
      </c>
      <c r="AJ2541" t="str">
        <f t="shared" si="145"/>
        <v>Greater Perth</v>
      </c>
    </row>
    <row r="2542" spans="28:36" x14ac:dyDescent="0.2">
      <c r="AB2542" s="190">
        <v>6154</v>
      </c>
      <c r="AC2542" s="190">
        <v>6154</v>
      </c>
      <c r="AD2542" s="190" t="s">
        <v>248</v>
      </c>
      <c r="AE2542" s="190" t="s">
        <v>214</v>
      </c>
      <c r="AF2542" s="190">
        <v>1</v>
      </c>
      <c r="AG2542" s="190">
        <v>100</v>
      </c>
      <c r="AI2542">
        <f t="shared" si="144"/>
        <v>6154</v>
      </c>
      <c r="AJ2542" t="str">
        <f t="shared" si="145"/>
        <v>Greater Perth</v>
      </c>
    </row>
    <row r="2543" spans="28:36" x14ac:dyDescent="0.2">
      <c r="AB2543" s="190">
        <v>6155</v>
      </c>
      <c r="AC2543" s="190">
        <v>6155</v>
      </c>
      <c r="AD2543" s="190" t="s">
        <v>248</v>
      </c>
      <c r="AE2543" s="190" t="s">
        <v>214</v>
      </c>
      <c r="AF2543" s="190">
        <v>1</v>
      </c>
      <c r="AG2543" s="190">
        <v>100</v>
      </c>
      <c r="AI2543">
        <f t="shared" si="144"/>
        <v>6155</v>
      </c>
      <c r="AJ2543" t="str">
        <f t="shared" si="145"/>
        <v>Greater Perth</v>
      </c>
    </row>
    <row r="2544" spans="28:36" x14ac:dyDescent="0.2">
      <c r="AB2544" s="190">
        <v>6156</v>
      </c>
      <c r="AC2544" s="190">
        <v>6156</v>
      </c>
      <c r="AD2544" s="190" t="s">
        <v>248</v>
      </c>
      <c r="AE2544" s="190" t="s">
        <v>214</v>
      </c>
      <c r="AF2544" s="190">
        <v>1</v>
      </c>
      <c r="AG2544" s="190">
        <v>100</v>
      </c>
      <c r="AI2544">
        <f t="shared" si="144"/>
        <v>6156</v>
      </c>
      <c r="AJ2544" t="str">
        <f t="shared" si="145"/>
        <v>Greater Perth</v>
      </c>
    </row>
    <row r="2545" spans="28:36" x14ac:dyDescent="0.2">
      <c r="AB2545" s="190">
        <v>6157</v>
      </c>
      <c r="AC2545" s="190">
        <v>6157</v>
      </c>
      <c r="AD2545" s="190" t="s">
        <v>248</v>
      </c>
      <c r="AE2545" s="190" t="s">
        <v>214</v>
      </c>
      <c r="AF2545" s="190">
        <v>0.99352200000000002</v>
      </c>
      <c r="AG2545" s="190">
        <v>99.352199999999996</v>
      </c>
      <c r="AI2545">
        <f t="shared" si="144"/>
        <v>6157</v>
      </c>
      <c r="AJ2545" t="str">
        <f t="shared" si="145"/>
        <v>Greater Perth</v>
      </c>
    </row>
    <row r="2546" spans="28:36" x14ac:dyDescent="0.2">
      <c r="AB2546" s="190">
        <v>6158</v>
      </c>
      <c r="AC2546" s="190">
        <v>6158</v>
      </c>
      <c r="AD2546" s="190" t="s">
        <v>248</v>
      </c>
      <c r="AE2546" s="190" t="s">
        <v>214</v>
      </c>
      <c r="AF2546" s="190">
        <v>1</v>
      </c>
      <c r="AG2546" s="190">
        <v>100</v>
      </c>
      <c r="AI2546">
        <f t="shared" si="144"/>
        <v>6158</v>
      </c>
      <c r="AJ2546" t="str">
        <f t="shared" si="145"/>
        <v>Greater Perth</v>
      </c>
    </row>
    <row r="2547" spans="28:36" x14ac:dyDescent="0.2">
      <c r="AB2547" s="190">
        <v>6159</v>
      </c>
      <c r="AC2547" s="190">
        <v>6159</v>
      </c>
      <c r="AD2547" s="190" t="s">
        <v>248</v>
      </c>
      <c r="AE2547" s="190" t="s">
        <v>214</v>
      </c>
      <c r="AF2547" s="190">
        <v>0.97068900000000002</v>
      </c>
      <c r="AG2547" s="190">
        <v>97.068899999999999</v>
      </c>
      <c r="AI2547">
        <f t="shared" si="144"/>
        <v>6159</v>
      </c>
      <c r="AJ2547" t="str">
        <f t="shared" si="145"/>
        <v>Greater Perth</v>
      </c>
    </row>
    <row r="2548" spans="28:36" x14ac:dyDescent="0.2">
      <c r="AB2548" s="190">
        <v>6160</v>
      </c>
      <c r="AC2548" s="190">
        <v>6160</v>
      </c>
      <c r="AD2548" s="190" t="s">
        <v>248</v>
      </c>
      <c r="AE2548" s="190" t="s">
        <v>214</v>
      </c>
      <c r="AF2548" s="190">
        <v>0.99967399999999995</v>
      </c>
      <c r="AG2548" s="190">
        <v>99.967399999999998</v>
      </c>
      <c r="AI2548">
        <f t="shared" si="144"/>
        <v>6160</v>
      </c>
      <c r="AJ2548" t="str">
        <f t="shared" si="145"/>
        <v>Greater Perth</v>
      </c>
    </row>
    <row r="2549" spans="28:36" x14ac:dyDescent="0.2">
      <c r="AB2549" s="190">
        <v>6161</v>
      </c>
      <c r="AC2549" s="190">
        <v>6161</v>
      </c>
      <c r="AD2549" s="190" t="s">
        <v>248</v>
      </c>
      <c r="AE2549" s="190" t="s">
        <v>214</v>
      </c>
      <c r="AF2549" s="190">
        <v>1</v>
      </c>
      <c r="AG2549" s="190">
        <v>100</v>
      </c>
      <c r="AI2549">
        <f t="shared" si="144"/>
        <v>6161</v>
      </c>
      <c r="AJ2549" t="str">
        <f t="shared" si="145"/>
        <v>Greater Perth</v>
      </c>
    </row>
    <row r="2550" spans="28:36" x14ac:dyDescent="0.2">
      <c r="AB2550" s="190">
        <v>6162</v>
      </c>
      <c r="AC2550" s="190">
        <v>6162</v>
      </c>
      <c r="AD2550" s="190" t="s">
        <v>248</v>
      </c>
      <c r="AE2550" s="190" t="s">
        <v>214</v>
      </c>
      <c r="AF2550" s="190">
        <v>1</v>
      </c>
      <c r="AG2550" s="190">
        <v>100</v>
      </c>
      <c r="AI2550">
        <f t="shared" si="144"/>
        <v>6162</v>
      </c>
      <c r="AJ2550" t="str">
        <f t="shared" si="145"/>
        <v>Greater Perth</v>
      </c>
    </row>
    <row r="2551" spans="28:36" x14ac:dyDescent="0.2">
      <c r="AB2551" s="190">
        <v>6163</v>
      </c>
      <c r="AC2551" s="190">
        <v>6163</v>
      </c>
      <c r="AD2551" s="190" t="s">
        <v>248</v>
      </c>
      <c r="AE2551" s="190" t="s">
        <v>214</v>
      </c>
      <c r="AF2551" s="190">
        <v>1</v>
      </c>
      <c r="AG2551" s="190">
        <v>100</v>
      </c>
      <c r="AI2551">
        <f t="shared" si="144"/>
        <v>6163</v>
      </c>
      <c r="AJ2551" t="str">
        <f t="shared" si="145"/>
        <v>Greater Perth</v>
      </c>
    </row>
    <row r="2552" spans="28:36" x14ac:dyDescent="0.2">
      <c r="AB2552" s="190">
        <v>6164</v>
      </c>
      <c r="AC2552" s="190">
        <v>6164</v>
      </c>
      <c r="AD2552" s="190" t="s">
        <v>248</v>
      </c>
      <c r="AE2552" s="190" t="s">
        <v>214</v>
      </c>
      <c r="AF2552" s="190">
        <v>1</v>
      </c>
      <c r="AG2552" s="190">
        <v>100</v>
      </c>
      <c r="AI2552">
        <f t="shared" si="144"/>
        <v>6164</v>
      </c>
      <c r="AJ2552" t="str">
        <f t="shared" si="145"/>
        <v>Greater Perth</v>
      </c>
    </row>
    <row r="2553" spans="28:36" x14ac:dyDescent="0.2">
      <c r="AB2553" s="190">
        <v>6165</v>
      </c>
      <c r="AC2553" s="190">
        <v>6165</v>
      </c>
      <c r="AD2553" s="190" t="s">
        <v>248</v>
      </c>
      <c r="AE2553" s="190" t="s">
        <v>214</v>
      </c>
      <c r="AF2553" s="190">
        <v>1</v>
      </c>
      <c r="AG2553" s="190">
        <v>100</v>
      </c>
      <c r="AI2553">
        <f t="shared" si="144"/>
        <v>6165</v>
      </c>
      <c r="AJ2553" t="str">
        <f t="shared" si="145"/>
        <v>Greater Perth</v>
      </c>
    </row>
    <row r="2554" spans="28:36" x14ac:dyDescent="0.2">
      <c r="AB2554" s="190">
        <v>6166</v>
      </c>
      <c r="AC2554" s="190">
        <v>6166</v>
      </c>
      <c r="AD2554" s="190" t="s">
        <v>248</v>
      </c>
      <c r="AE2554" s="190" t="s">
        <v>214</v>
      </c>
      <c r="AF2554" s="190">
        <v>0.99997999999999998</v>
      </c>
      <c r="AG2554" s="190">
        <v>99.998000000000005</v>
      </c>
      <c r="AI2554">
        <f t="shared" si="144"/>
        <v>6166</v>
      </c>
      <c r="AJ2554" t="str">
        <f t="shared" si="145"/>
        <v>Greater Perth</v>
      </c>
    </row>
    <row r="2555" spans="28:36" x14ac:dyDescent="0.2">
      <c r="AB2555" s="190">
        <v>6167</v>
      </c>
      <c r="AC2555" s="190">
        <v>6167</v>
      </c>
      <c r="AD2555" s="190" t="s">
        <v>248</v>
      </c>
      <c r="AE2555" s="190" t="s">
        <v>214</v>
      </c>
      <c r="AF2555" s="190">
        <v>1</v>
      </c>
      <c r="AG2555" s="190">
        <v>100</v>
      </c>
      <c r="AI2555">
        <f t="shared" si="144"/>
        <v>6167</v>
      </c>
      <c r="AJ2555" t="str">
        <f t="shared" si="145"/>
        <v>Greater Perth</v>
      </c>
    </row>
    <row r="2556" spans="28:36" x14ac:dyDescent="0.2">
      <c r="AB2556" s="190">
        <v>6168</v>
      </c>
      <c r="AC2556" s="190">
        <v>6168</v>
      </c>
      <c r="AD2556" s="190" t="s">
        <v>248</v>
      </c>
      <c r="AE2556" s="190" t="s">
        <v>214</v>
      </c>
      <c r="AF2556" s="190">
        <v>0.99941899999999995</v>
      </c>
      <c r="AG2556" s="190">
        <v>99.941900000000004</v>
      </c>
      <c r="AI2556">
        <f t="shared" si="144"/>
        <v>6168</v>
      </c>
      <c r="AJ2556" t="str">
        <f t="shared" si="145"/>
        <v>Greater Perth</v>
      </c>
    </row>
    <row r="2557" spans="28:36" x14ac:dyDescent="0.2">
      <c r="AB2557" s="190">
        <v>6169</v>
      </c>
      <c r="AC2557" s="190">
        <v>6169</v>
      </c>
      <c r="AD2557" s="190" t="s">
        <v>248</v>
      </c>
      <c r="AE2557" s="190" t="s">
        <v>214</v>
      </c>
      <c r="AF2557" s="190">
        <v>0.99980199999999997</v>
      </c>
      <c r="AG2557" s="190">
        <v>99.980199999999996</v>
      </c>
      <c r="AI2557">
        <f t="shared" si="144"/>
        <v>6169</v>
      </c>
      <c r="AJ2557" t="str">
        <f t="shared" si="145"/>
        <v>Greater Perth</v>
      </c>
    </row>
    <row r="2558" spans="28:36" x14ac:dyDescent="0.2">
      <c r="AB2558" s="190">
        <v>6170</v>
      </c>
      <c r="AC2558" s="190">
        <v>6170</v>
      </c>
      <c r="AD2558" s="190" t="s">
        <v>248</v>
      </c>
      <c r="AE2558" s="190" t="s">
        <v>214</v>
      </c>
      <c r="AF2558" s="190">
        <v>1</v>
      </c>
      <c r="AG2558" s="190">
        <v>100</v>
      </c>
      <c r="AI2558">
        <f t="shared" si="144"/>
        <v>6170</v>
      </c>
      <c r="AJ2558" t="str">
        <f t="shared" si="145"/>
        <v>Greater Perth</v>
      </c>
    </row>
    <row r="2559" spans="28:36" x14ac:dyDescent="0.2">
      <c r="AB2559" s="190">
        <v>6171</v>
      </c>
      <c r="AC2559" s="190">
        <v>6171</v>
      </c>
      <c r="AD2559" s="190" t="s">
        <v>248</v>
      </c>
      <c r="AE2559" s="190" t="s">
        <v>214</v>
      </c>
      <c r="AF2559" s="190">
        <v>1</v>
      </c>
      <c r="AG2559" s="190">
        <v>100</v>
      </c>
      <c r="AI2559">
        <f t="shared" ref="AI2559:AI2622" si="146">AB2559*1</f>
        <v>6171</v>
      </c>
      <c r="AJ2559" t="str">
        <f t="shared" ref="AJ2559:AJ2622" si="147">AE2559</f>
        <v>Greater Perth</v>
      </c>
    </row>
    <row r="2560" spans="28:36" x14ac:dyDescent="0.2">
      <c r="AB2560" s="190">
        <v>6172</v>
      </c>
      <c r="AC2560" s="190">
        <v>6172</v>
      </c>
      <c r="AD2560" s="190" t="s">
        <v>248</v>
      </c>
      <c r="AE2560" s="190" t="s">
        <v>214</v>
      </c>
      <c r="AF2560" s="190">
        <v>1</v>
      </c>
      <c r="AG2560" s="190">
        <v>100</v>
      </c>
      <c r="AI2560">
        <f t="shared" si="146"/>
        <v>6172</v>
      </c>
      <c r="AJ2560" t="str">
        <f t="shared" si="147"/>
        <v>Greater Perth</v>
      </c>
    </row>
    <row r="2561" spans="28:36" x14ac:dyDescent="0.2">
      <c r="AB2561" s="190">
        <v>6173</v>
      </c>
      <c r="AC2561" s="190">
        <v>6173</v>
      </c>
      <c r="AD2561" s="190" t="s">
        <v>248</v>
      </c>
      <c r="AE2561" s="190" t="s">
        <v>214</v>
      </c>
      <c r="AF2561" s="190">
        <v>1</v>
      </c>
      <c r="AG2561" s="190">
        <v>100</v>
      </c>
      <c r="AI2561">
        <f t="shared" si="146"/>
        <v>6173</v>
      </c>
      <c r="AJ2561" t="str">
        <f t="shared" si="147"/>
        <v>Greater Perth</v>
      </c>
    </row>
    <row r="2562" spans="28:36" x14ac:dyDescent="0.2">
      <c r="AB2562" s="190">
        <v>6174</v>
      </c>
      <c r="AC2562" s="190">
        <v>6174</v>
      </c>
      <c r="AD2562" s="190" t="s">
        <v>248</v>
      </c>
      <c r="AE2562" s="190" t="s">
        <v>214</v>
      </c>
      <c r="AF2562" s="190">
        <v>1</v>
      </c>
      <c r="AG2562" s="190">
        <v>100</v>
      </c>
      <c r="AI2562">
        <f t="shared" si="146"/>
        <v>6174</v>
      </c>
      <c r="AJ2562" t="str">
        <f t="shared" si="147"/>
        <v>Greater Perth</v>
      </c>
    </row>
    <row r="2563" spans="28:36" x14ac:dyDescent="0.2">
      <c r="AB2563" s="190">
        <v>6175</v>
      </c>
      <c r="AC2563" s="190">
        <v>6175</v>
      </c>
      <c r="AD2563" s="190" t="s">
        <v>248</v>
      </c>
      <c r="AE2563" s="190" t="s">
        <v>214</v>
      </c>
      <c r="AF2563" s="190">
        <v>1</v>
      </c>
      <c r="AG2563" s="190">
        <v>100</v>
      </c>
      <c r="AI2563">
        <f t="shared" si="146"/>
        <v>6175</v>
      </c>
      <c r="AJ2563" t="str">
        <f t="shared" si="147"/>
        <v>Greater Perth</v>
      </c>
    </row>
    <row r="2564" spans="28:36" x14ac:dyDescent="0.2">
      <c r="AB2564" s="190">
        <v>6176</v>
      </c>
      <c r="AC2564" s="190">
        <v>6176</v>
      </c>
      <c r="AD2564" s="190" t="s">
        <v>248</v>
      </c>
      <c r="AE2564" s="190" t="s">
        <v>214</v>
      </c>
      <c r="AF2564" s="190">
        <v>1</v>
      </c>
      <c r="AG2564" s="190">
        <v>100</v>
      </c>
      <c r="AI2564">
        <f t="shared" si="146"/>
        <v>6176</v>
      </c>
      <c r="AJ2564" t="str">
        <f t="shared" si="147"/>
        <v>Greater Perth</v>
      </c>
    </row>
    <row r="2565" spans="28:36" x14ac:dyDescent="0.2">
      <c r="AB2565" s="190">
        <v>6180</v>
      </c>
      <c r="AC2565" s="190">
        <v>6180</v>
      </c>
      <c r="AD2565" s="190" t="s">
        <v>248</v>
      </c>
      <c r="AE2565" s="190" t="s">
        <v>214</v>
      </c>
      <c r="AF2565" s="190">
        <v>1</v>
      </c>
      <c r="AG2565" s="190">
        <v>100</v>
      </c>
      <c r="AI2565">
        <f t="shared" si="146"/>
        <v>6180</v>
      </c>
      <c r="AJ2565" t="str">
        <f t="shared" si="147"/>
        <v>Greater Perth</v>
      </c>
    </row>
    <row r="2566" spans="28:36" x14ac:dyDescent="0.2">
      <c r="AB2566" s="190">
        <v>6181</v>
      </c>
      <c r="AC2566" s="190">
        <v>6181</v>
      </c>
      <c r="AD2566" s="190" t="s">
        <v>248</v>
      </c>
      <c r="AE2566" s="190" t="s">
        <v>214</v>
      </c>
      <c r="AF2566" s="190">
        <v>1</v>
      </c>
      <c r="AG2566" s="190">
        <v>100</v>
      </c>
      <c r="AI2566">
        <f t="shared" si="146"/>
        <v>6181</v>
      </c>
      <c r="AJ2566" t="str">
        <f t="shared" si="147"/>
        <v>Greater Perth</v>
      </c>
    </row>
    <row r="2567" spans="28:36" x14ac:dyDescent="0.2">
      <c r="AB2567" s="190">
        <v>6182</v>
      </c>
      <c r="AC2567" s="190">
        <v>6182</v>
      </c>
      <c r="AD2567" s="190" t="s">
        <v>248</v>
      </c>
      <c r="AE2567" s="190" t="s">
        <v>214</v>
      </c>
      <c r="AF2567" s="190">
        <v>1</v>
      </c>
      <c r="AG2567" s="190">
        <v>100</v>
      </c>
      <c r="AI2567">
        <f t="shared" si="146"/>
        <v>6182</v>
      </c>
      <c r="AJ2567" t="str">
        <f t="shared" si="147"/>
        <v>Greater Perth</v>
      </c>
    </row>
    <row r="2568" spans="28:36" x14ac:dyDescent="0.2">
      <c r="AB2568" s="190">
        <v>6207</v>
      </c>
      <c r="AC2568" s="190">
        <v>6207</v>
      </c>
      <c r="AD2568" s="190" t="s">
        <v>248</v>
      </c>
      <c r="AE2568" s="190" t="s">
        <v>214</v>
      </c>
      <c r="AF2568" s="190">
        <v>0.99058000000000002</v>
      </c>
      <c r="AG2568" s="190">
        <v>99.058000000000007</v>
      </c>
      <c r="AI2568">
        <f t="shared" si="146"/>
        <v>6207</v>
      </c>
      <c r="AJ2568" t="str">
        <f t="shared" si="147"/>
        <v>Greater Perth</v>
      </c>
    </row>
    <row r="2569" spans="28:36" x14ac:dyDescent="0.2">
      <c r="AB2569" s="190">
        <v>6207</v>
      </c>
      <c r="AC2569" s="190">
        <v>6207</v>
      </c>
      <c r="AD2569" s="190" t="s">
        <v>227</v>
      </c>
      <c r="AE2569" s="190" t="s">
        <v>189</v>
      </c>
      <c r="AF2569" s="190">
        <v>9.4198000000000007E-3</v>
      </c>
      <c r="AG2569" s="190">
        <v>0.94198199999999999</v>
      </c>
      <c r="AI2569">
        <f t="shared" si="146"/>
        <v>6207</v>
      </c>
      <c r="AJ2569" t="str">
        <f t="shared" si="147"/>
        <v>Rest of WA</v>
      </c>
    </row>
    <row r="2570" spans="28:36" x14ac:dyDescent="0.2">
      <c r="AB2570" s="190">
        <v>6208</v>
      </c>
      <c r="AC2570" s="190">
        <v>6208</v>
      </c>
      <c r="AD2570" s="190" t="s">
        <v>248</v>
      </c>
      <c r="AE2570" s="190" t="s">
        <v>214</v>
      </c>
      <c r="AF2570" s="190">
        <v>1</v>
      </c>
      <c r="AG2570" s="190">
        <v>100</v>
      </c>
      <c r="AI2570">
        <f t="shared" si="146"/>
        <v>6208</v>
      </c>
      <c r="AJ2570" t="str">
        <f t="shared" si="147"/>
        <v>Greater Perth</v>
      </c>
    </row>
    <row r="2571" spans="28:36" x14ac:dyDescent="0.2">
      <c r="AB2571" s="190">
        <v>6209</v>
      </c>
      <c r="AC2571" s="190">
        <v>6209</v>
      </c>
      <c r="AD2571" s="190" t="s">
        <v>248</v>
      </c>
      <c r="AE2571" s="190" t="s">
        <v>214</v>
      </c>
      <c r="AF2571" s="190">
        <v>1</v>
      </c>
      <c r="AG2571" s="190">
        <v>100</v>
      </c>
      <c r="AI2571">
        <f t="shared" si="146"/>
        <v>6209</v>
      </c>
      <c r="AJ2571" t="str">
        <f t="shared" si="147"/>
        <v>Greater Perth</v>
      </c>
    </row>
    <row r="2572" spans="28:36" x14ac:dyDescent="0.2">
      <c r="AB2572" s="190">
        <v>6210</v>
      </c>
      <c r="AC2572" s="190">
        <v>6210</v>
      </c>
      <c r="AD2572" s="190" t="s">
        <v>248</v>
      </c>
      <c r="AE2572" s="190" t="s">
        <v>214</v>
      </c>
      <c r="AF2572" s="190">
        <v>0.99972399999999995</v>
      </c>
      <c r="AG2572" s="190">
        <v>99.972399999999993</v>
      </c>
      <c r="AI2572">
        <f t="shared" si="146"/>
        <v>6210</v>
      </c>
      <c r="AJ2572" t="str">
        <f t="shared" si="147"/>
        <v>Greater Perth</v>
      </c>
    </row>
    <row r="2573" spans="28:36" x14ac:dyDescent="0.2">
      <c r="AB2573" s="190">
        <v>6211</v>
      </c>
      <c r="AC2573" s="190">
        <v>6211</v>
      </c>
      <c r="AD2573" s="190" t="s">
        <v>248</v>
      </c>
      <c r="AE2573" s="190" t="s">
        <v>214</v>
      </c>
      <c r="AF2573" s="190">
        <v>0.99676900000000002</v>
      </c>
      <c r="AG2573" s="190">
        <v>99.676900000000003</v>
      </c>
      <c r="AI2573">
        <f t="shared" si="146"/>
        <v>6211</v>
      </c>
      <c r="AJ2573" t="str">
        <f t="shared" si="147"/>
        <v>Greater Perth</v>
      </c>
    </row>
    <row r="2574" spans="28:36" x14ac:dyDescent="0.2">
      <c r="AB2574" s="190">
        <v>6213</v>
      </c>
      <c r="AC2574" s="190">
        <v>6213</v>
      </c>
      <c r="AD2574" s="190" t="s">
        <v>227</v>
      </c>
      <c r="AE2574" s="190" t="s">
        <v>189</v>
      </c>
      <c r="AF2574" s="190">
        <v>1</v>
      </c>
      <c r="AG2574" s="190">
        <v>100</v>
      </c>
      <c r="AI2574">
        <f t="shared" si="146"/>
        <v>6213</v>
      </c>
      <c r="AJ2574" t="str">
        <f t="shared" si="147"/>
        <v>Rest of WA</v>
      </c>
    </row>
    <row r="2575" spans="28:36" x14ac:dyDescent="0.2">
      <c r="AB2575" s="190">
        <v>6214</v>
      </c>
      <c r="AC2575" s="190">
        <v>6214</v>
      </c>
      <c r="AD2575" s="190" t="s">
        <v>248</v>
      </c>
      <c r="AE2575" s="190" t="s">
        <v>214</v>
      </c>
      <c r="AF2575" s="190">
        <v>0.99746000000000001</v>
      </c>
      <c r="AG2575" s="190">
        <v>99.745999999999995</v>
      </c>
      <c r="AI2575">
        <f t="shared" si="146"/>
        <v>6214</v>
      </c>
      <c r="AJ2575" t="str">
        <f t="shared" si="147"/>
        <v>Greater Perth</v>
      </c>
    </row>
    <row r="2576" spans="28:36" x14ac:dyDescent="0.2">
      <c r="AB2576" s="190">
        <v>6214</v>
      </c>
      <c r="AC2576" s="190">
        <v>6214</v>
      </c>
      <c r="AD2576" s="190" t="s">
        <v>227</v>
      </c>
      <c r="AE2576" s="190" t="s">
        <v>189</v>
      </c>
      <c r="AF2576" s="190">
        <v>2.5403000000000001E-3</v>
      </c>
      <c r="AG2576" s="190">
        <v>0.25402599999999997</v>
      </c>
      <c r="AI2576">
        <f t="shared" si="146"/>
        <v>6214</v>
      </c>
      <c r="AJ2576" t="str">
        <f t="shared" si="147"/>
        <v>Rest of WA</v>
      </c>
    </row>
    <row r="2577" spans="28:36" x14ac:dyDescent="0.2">
      <c r="AB2577" s="190">
        <v>6215</v>
      </c>
      <c r="AC2577" s="190">
        <v>6215</v>
      </c>
      <c r="AD2577" s="190" t="s">
        <v>227</v>
      </c>
      <c r="AE2577" s="190" t="s">
        <v>189</v>
      </c>
      <c r="AF2577" s="190">
        <v>1</v>
      </c>
      <c r="AG2577" s="190">
        <v>100</v>
      </c>
      <c r="AI2577">
        <f t="shared" si="146"/>
        <v>6215</v>
      </c>
      <c r="AJ2577" t="str">
        <f t="shared" si="147"/>
        <v>Rest of WA</v>
      </c>
    </row>
    <row r="2578" spans="28:36" x14ac:dyDescent="0.2">
      <c r="AB2578" s="190">
        <v>6218</v>
      </c>
      <c r="AC2578" s="190">
        <v>6218</v>
      </c>
      <c r="AD2578" s="190" t="s">
        <v>227</v>
      </c>
      <c r="AE2578" s="190" t="s">
        <v>189</v>
      </c>
      <c r="AF2578" s="190">
        <v>1</v>
      </c>
      <c r="AG2578" s="190">
        <v>100</v>
      </c>
      <c r="AI2578">
        <f t="shared" si="146"/>
        <v>6218</v>
      </c>
      <c r="AJ2578" t="str">
        <f t="shared" si="147"/>
        <v>Rest of WA</v>
      </c>
    </row>
    <row r="2579" spans="28:36" x14ac:dyDescent="0.2">
      <c r="AB2579" s="190">
        <v>6220</v>
      </c>
      <c r="AC2579" s="190">
        <v>6220</v>
      </c>
      <c r="AD2579" s="190" t="s">
        <v>227</v>
      </c>
      <c r="AE2579" s="190" t="s">
        <v>189</v>
      </c>
      <c r="AF2579" s="190">
        <v>1</v>
      </c>
      <c r="AG2579" s="190">
        <v>100</v>
      </c>
      <c r="AI2579">
        <f t="shared" si="146"/>
        <v>6220</v>
      </c>
      <c r="AJ2579" t="str">
        <f t="shared" si="147"/>
        <v>Rest of WA</v>
      </c>
    </row>
    <row r="2580" spans="28:36" x14ac:dyDescent="0.2">
      <c r="AB2580" s="190">
        <v>6221</v>
      </c>
      <c r="AC2580" s="190">
        <v>6221</v>
      </c>
      <c r="AD2580" s="190" t="s">
        <v>227</v>
      </c>
      <c r="AE2580" s="190" t="s">
        <v>189</v>
      </c>
      <c r="AF2580" s="190">
        <v>1</v>
      </c>
      <c r="AG2580" s="190">
        <v>100</v>
      </c>
      <c r="AI2580">
        <f t="shared" si="146"/>
        <v>6221</v>
      </c>
      <c r="AJ2580" t="str">
        <f t="shared" si="147"/>
        <v>Rest of WA</v>
      </c>
    </row>
    <row r="2581" spans="28:36" x14ac:dyDescent="0.2">
      <c r="AB2581" s="190">
        <v>6223</v>
      </c>
      <c r="AC2581" s="190">
        <v>6223</v>
      </c>
      <c r="AD2581" s="190" t="s">
        <v>227</v>
      </c>
      <c r="AE2581" s="190" t="s">
        <v>189</v>
      </c>
      <c r="AF2581" s="190">
        <v>1</v>
      </c>
      <c r="AG2581" s="190">
        <v>100</v>
      </c>
      <c r="AI2581">
        <f t="shared" si="146"/>
        <v>6223</v>
      </c>
      <c r="AJ2581" t="str">
        <f t="shared" si="147"/>
        <v>Rest of WA</v>
      </c>
    </row>
    <row r="2582" spans="28:36" x14ac:dyDescent="0.2">
      <c r="AB2582" s="190">
        <v>6224</v>
      </c>
      <c r="AC2582" s="190">
        <v>6224</v>
      </c>
      <c r="AD2582" s="190" t="s">
        <v>227</v>
      </c>
      <c r="AE2582" s="190" t="s">
        <v>189</v>
      </c>
      <c r="AF2582" s="190">
        <v>1</v>
      </c>
      <c r="AG2582" s="190">
        <v>100</v>
      </c>
      <c r="AI2582">
        <f t="shared" si="146"/>
        <v>6224</v>
      </c>
      <c r="AJ2582" t="str">
        <f t="shared" si="147"/>
        <v>Rest of WA</v>
      </c>
    </row>
    <row r="2583" spans="28:36" x14ac:dyDescent="0.2">
      <c r="AB2583" s="190">
        <v>6225</v>
      </c>
      <c r="AC2583" s="190">
        <v>6225</v>
      </c>
      <c r="AD2583" s="190" t="s">
        <v>227</v>
      </c>
      <c r="AE2583" s="190" t="s">
        <v>189</v>
      </c>
      <c r="AF2583" s="190">
        <v>1</v>
      </c>
      <c r="AG2583" s="190">
        <v>100</v>
      </c>
      <c r="AI2583">
        <f t="shared" si="146"/>
        <v>6225</v>
      </c>
      <c r="AJ2583" t="str">
        <f t="shared" si="147"/>
        <v>Rest of WA</v>
      </c>
    </row>
    <row r="2584" spans="28:36" x14ac:dyDescent="0.2">
      <c r="AB2584" s="190">
        <v>6226</v>
      </c>
      <c r="AC2584" s="190">
        <v>6226</v>
      </c>
      <c r="AD2584" s="190" t="s">
        <v>227</v>
      </c>
      <c r="AE2584" s="190" t="s">
        <v>189</v>
      </c>
      <c r="AF2584" s="190">
        <v>1</v>
      </c>
      <c r="AG2584" s="190">
        <v>100</v>
      </c>
      <c r="AI2584">
        <f t="shared" si="146"/>
        <v>6226</v>
      </c>
      <c r="AJ2584" t="str">
        <f t="shared" si="147"/>
        <v>Rest of WA</v>
      </c>
    </row>
    <row r="2585" spans="28:36" x14ac:dyDescent="0.2">
      <c r="AB2585" s="190">
        <v>6227</v>
      </c>
      <c r="AC2585" s="190">
        <v>6227</v>
      </c>
      <c r="AD2585" s="190" t="s">
        <v>227</v>
      </c>
      <c r="AE2585" s="190" t="s">
        <v>189</v>
      </c>
      <c r="AF2585" s="190">
        <v>1</v>
      </c>
      <c r="AG2585" s="190">
        <v>100</v>
      </c>
      <c r="AI2585">
        <f t="shared" si="146"/>
        <v>6227</v>
      </c>
      <c r="AJ2585" t="str">
        <f t="shared" si="147"/>
        <v>Rest of WA</v>
      </c>
    </row>
    <row r="2586" spans="28:36" x14ac:dyDescent="0.2">
      <c r="AB2586" s="190">
        <v>6228</v>
      </c>
      <c r="AC2586" s="190">
        <v>6228</v>
      </c>
      <c r="AD2586" s="190" t="s">
        <v>227</v>
      </c>
      <c r="AE2586" s="190" t="s">
        <v>189</v>
      </c>
      <c r="AF2586" s="190">
        <v>1</v>
      </c>
      <c r="AG2586" s="190">
        <v>100</v>
      </c>
      <c r="AI2586">
        <f t="shared" si="146"/>
        <v>6228</v>
      </c>
      <c r="AJ2586" t="str">
        <f t="shared" si="147"/>
        <v>Rest of WA</v>
      </c>
    </row>
    <row r="2587" spans="28:36" x14ac:dyDescent="0.2">
      <c r="AB2587" s="190">
        <v>6229</v>
      </c>
      <c r="AC2587" s="190">
        <v>6229</v>
      </c>
      <c r="AD2587" s="190" t="s">
        <v>227</v>
      </c>
      <c r="AE2587" s="190" t="s">
        <v>189</v>
      </c>
      <c r="AF2587" s="190">
        <v>1</v>
      </c>
      <c r="AG2587" s="190">
        <v>100</v>
      </c>
      <c r="AI2587">
        <f t="shared" si="146"/>
        <v>6229</v>
      </c>
      <c r="AJ2587" t="str">
        <f t="shared" si="147"/>
        <v>Rest of WA</v>
      </c>
    </row>
    <row r="2588" spans="28:36" x14ac:dyDescent="0.2">
      <c r="AB2588" s="190">
        <v>6230</v>
      </c>
      <c r="AC2588" s="190">
        <v>6230</v>
      </c>
      <c r="AD2588" s="190" t="s">
        <v>227</v>
      </c>
      <c r="AE2588" s="190" t="s">
        <v>189</v>
      </c>
      <c r="AF2588" s="190">
        <v>1</v>
      </c>
      <c r="AG2588" s="190">
        <v>100</v>
      </c>
      <c r="AI2588">
        <f t="shared" si="146"/>
        <v>6230</v>
      </c>
      <c r="AJ2588" t="str">
        <f t="shared" si="147"/>
        <v>Rest of WA</v>
      </c>
    </row>
    <row r="2589" spans="28:36" x14ac:dyDescent="0.2">
      <c r="AB2589" s="190">
        <v>6232</v>
      </c>
      <c r="AC2589" s="190">
        <v>6232</v>
      </c>
      <c r="AD2589" s="190" t="s">
        <v>227</v>
      </c>
      <c r="AE2589" s="190" t="s">
        <v>189</v>
      </c>
      <c r="AF2589" s="190">
        <v>1</v>
      </c>
      <c r="AG2589" s="190">
        <v>100</v>
      </c>
      <c r="AI2589">
        <f t="shared" si="146"/>
        <v>6232</v>
      </c>
      <c r="AJ2589" t="str">
        <f t="shared" si="147"/>
        <v>Rest of WA</v>
      </c>
    </row>
    <row r="2590" spans="28:36" x14ac:dyDescent="0.2">
      <c r="AB2590" s="190">
        <v>6233</v>
      </c>
      <c r="AC2590" s="190">
        <v>6233</v>
      </c>
      <c r="AD2590" s="190" t="s">
        <v>227</v>
      </c>
      <c r="AE2590" s="190" t="s">
        <v>189</v>
      </c>
      <c r="AF2590" s="190">
        <v>1</v>
      </c>
      <c r="AG2590" s="190">
        <v>100</v>
      </c>
      <c r="AI2590">
        <f t="shared" si="146"/>
        <v>6233</v>
      </c>
      <c r="AJ2590" t="str">
        <f t="shared" si="147"/>
        <v>Rest of WA</v>
      </c>
    </row>
    <row r="2591" spans="28:36" x14ac:dyDescent="0.2">
      <c r="AB2591" s="190">
        <v>6236</v>
      </c>
      <c r="AC2591" s="190">
        <v>6236</v>
      </c>
      <c r="AD2591" s="190" t="s">
        <v>227</v>
      </c>
      <c r="AE2591" s="190" t="s">
        <v>189</v>
      </c>
      <c r="AF2591" s="190">
        <v>1</v>
      </c>
      <c r="AG2591" s="190">
        <v>100</v>
      </c>
      <c r="AI2591">
        <f t="shared" si="146"/>
        <v>6236</v>
      </c>
      <c r="AJ2591" t="str">
        <f t="shared" si="147"/>
        <v>Rest of WA</v>
      </c>
    </row>
    <row r="2592" spans="28:36" x14ac:dyDescent="0.2">
      <c r="AB2592" s="190">
        <v>6237</v>
      </c>
      <c r="AC2592" s="190">
        <v>6237</v>
      </c>
      <c r="AD2592" s="190" t="s">
        <v>227</v>
      </c>
      <c r="AE2592" s="190" t="s">
        <v>189</v>
      </c>
      <c r="AF2592" s="190">
        <v>1</v>
      </c>
      <c r="AG2592" s="190">
        <v>100</v>
      </c>
      <c r="AI2592">
        <f t="shared" si="146"/>
        <v>6237</v>
      </c>
      <c r="AJ2592" t="str">
        <f t="shared" si="147"/>
        <v>Rest of WA</v>
      </c>
    </row>
    <row r="2593" spans="28:36" x14ac:dyDescent="0.2">
      <c r="AB2593" s="190">
        <v>6239</v>
      </c>
      <c r="AC2593" s="190">
        <v>6239</v>
      </c>
      <c r="AD2593" s="190" t="s">
        <v>227</v>
      </c>
      <c r="AE2593" s="190" t="s">
        <v>189</v>
      </c>
      <c r="AF2593" s="190">
        <v>1</v>
      </c>
      <c r="AG2593" s="190">
        <v>100</v>
      </c>
      <c r="AI2593">
        <f t="shared" si="146"/>
        <v>6239</v>
      </c>
      <c r="AJ2593" t="str">
        <f t="shared" si="147"/>
        <v>Rest of WA</v>
      </c>
    </row>
    <row r="2594" spans="28:36" x14ac:dyDescent="0.2">
      <c r="AB2594" s="190">
        <v>6240</v>
      </c>
      <c r="AC2594" s="190">
        <v>6240</v>
      </c>
      <c r="AD2594" s="190" t="s">
        <v>227</v>
      </c>
      <c r="AE2594" s="190" t="s">
        <v>189</v>
      </c>
      <c r="AF2594" s="190">
        <v>1</v>
      </c>
      <c r="AG2594" s="190">
        <v>100</v>
      </c>
      <c r="AI2594">
        <f t="shared" si="146"/>
        <v>6240</v>
      </c>
      <c r="AJ2594" t="str">
        <f t="shared" si="147"/>
        <v>Rest of WA</v>
      </c>
    </row>
    <row r="2595" spans="28:36" x14ac:dyDescent="0.2">
      <c r="AB2595" s="190">
        <v>6243</v>
      </c>
      <c r="AC2595" s="190">
        <v>6243</v>
      </c>
      <c r="AD2595" s="190" t="s">
        <v>227</v>
      </c>
      <c r="AE2595" s="190" t="s">
        <v>189</v>
      </c>
      <c r="AF2595" s="190">
        <v>1</v>
      </c>
      <c r="AG2595" s="190">
        <v>100</v>
      </c>
      <c r="AI2595">
        <f t="shared" si="146"/>
        <v>6243</v>
      </c>
      <c r="AJ2595" t="str">
        <f t="shared" si="147"/>
        <v>Rest of WA</v>
      </c>
    </row>
    <row r="2596" spans="28:36" x14ac:dyDescent="0.2">
      <c r="AB2596" s="190">
        <v>6244</v>
      </c>
      <c r="AC2596" s="190">
        <v>6244</v>
      </c>
      <c r="AD2596" s="190" t="s">
        <v>227</v>
      </c>
      <c r="AE2596" s="190" t="s">
        <v>189</v>
      </c>
      <c r="AF2596" s="190">
        <v>1</v>
      </c>
      <c r="AG2596" s="190">
        <v>100</v>
      </c>
      <c r="AI2596">
        <f t="shared" si="146"/>
        <v>6244</v>
      </c>
      <c r="AJ2596" t="str">
        <f t="shared" si="147"/>
        <v>Rest of WA</v>
      </c>
    </row>
    <row r="2597" spans="28:36" x14ac:dyDescent="0.2">
      <c r="AB2597" s="190">
        <v>6251</v>
      </c>
      <c r="AC2597" s="190">
        <v>6251</v>
      </c>
      <c r="AD2597" s="190" t="s">
        <v>227</v>
      </c>
      <c r="AE2597" s="190" t="s">
        <v>189</v>
      </c>
      <c r="AF2597" s="190">
        <v>1</v>
      </c>
      <c r="AG2597" s="190">
        <v>100</v>
      </c>
      <c r="AI2597">
        <f t="shared" si="146"/>
        <v>6251</v>
      </c>
      <c r="AJ2597" t="str">
        <f t="shared" si="147"/>
        <v>Rest of WA</v>
      </c>
    </row>
    <row r="2598" spans="28:36" x14ac:dyDescent="0.2">
      <c r="AB2598" s="190">
        <v>6252</v>
      </c>
      <c r="AC2598" s="190">
        <v>6252</v>
      </c>
      <c r="AD2598" s="190" t="s">
        <v>227</v>
      </c>
      <c r="AE2598" s="190" t="s">
        <v>189</v>
      </c>
      <c r="AF2598" s="190">
        <v>1</v>
      </c>
      <c r="AG2598" s="190">
        <v>100</v>
      </c>
      <c r="AI2598">
        <f t="shared" si="146"/>
        <v>6252</v>
      </c>
      <c r="AJ2598" t="str">
        <f t="shared" si="147"/>
        <v>Rest of WA</v>
      </c>
    </row>
    <row r="2599" spans="28:36" x14ac:dyDescent="0.2">
      <c r="AB2599" s="190">
        <v>6253</v>
      </c>
      <c r="AC2599" s="190">
        <v>6253</v>
      </c>
      <c r="AD2599" s="190" t="s">
        <v>227</v>
      </c>
      <c r="AE2599" s="190" t="s">
        <v>189</v>
      </c>
      <c r="AF2599" s="190">
        <v>1</v>
      </c>
      <c r="AG2599" s="190">
        <v>100</v>
      </c>
      <c r="AI2599">
        <f t="shared" si="146"/>
        <v>6253</v>
      </c>
      <c r="AJ2599" t="str">
        <f t="shared" si="147"/>
        <v>Rest of WA</v>
      </c>
    </row>
    <row r="2600" spans="28:36" x14ac:dyDescent="0.2">
      <c r="AB2600" s="190">
        <v>6254</v>
      </c>
      <c r="AC2600" s="190">
        <v>6254</v>
      </c>
      <c r="AD2600" s="190" t="s">
        <v>227</v>
      </c>
      <c r="AE2600" s="190" t="s">
        <v>189</v>
      </c>
      <c r="AF2600" s="190">
        <v>1</v>
      </c>
      <c r="AG2600" s="190">
        <v>100</v>
      </c>
      <c r="AI2600">
        <f t="shared" si="146"/>
        <v>6254</v>
      </c>
      <c r="AJ2600" t="str">
        <f t="shared" si="147"/>
        <v>Rest of WA</v>
      </c>
    </row>
    <row r="2601" spans="28:36" x14ac:dyDescent="0.2">
      <c r="AB2601" s="190">
        <v>6255</v>
      </c>
      <c r="AC2601" s="190">
        <v>6255</v>
      </c>
      <c r="AD2601" s="190" t="s">
        <v>227</v>
      </c>
      <c r="AE2601" s="190" t="s">
        <v>189</v>
      </c>
      <c r="AF2601" s="190">
        <v>1</v>
      </c>
      <c r="AG2601" s="190">
        <v>100</v>
      </c>
      <c r="AI2601">
        <f t="shared" si="146"/>
        <v>6255</v>
      </c>
      <c r="AJ2601" t="str">
        <f t="shared" si="147"/>
        <v>Rest of WA</v>
      </c>
    </row>
    <row r="2602" spans="28:36" x14ac:dyDescent="0.2">
      <c r="AB2602" s="190">
        <v>6256</v>
      </c>
      <c r="AC2602" s="190">
        <v>6256</v>
      </c>
      <c r="AD2602" s="190" t="s">
        <v>227</v>
      </c>
      <c r="AE2602" s="190" t="s">
        <v>189</v>
      </c>
      <c r="AF2602" s="190">
        <v>1</v>
      </c>
      <c r="AG2602" s="190">
        <v>100</v>
      </c>
      <c r="AI2602">
        <f t="shared" si="146"/>
        <v>6256</v>
      </c>
      <c r="AJ2602" t="str">
        <f t="shared" si="147"/>
        <v>Rest of WA</v>
      </c>
    </row>
    <row r="2603" spans="28:36" x14ac:dyDescent="0.2">
      <c r="AB2603" s="190">
        <v>6258</v>
      </c>
      <c r="AC2603" s="190">
        <v>6258</v>
      </c>
      <c r="AD2603" s="190" t="s">
        <v>227</v>
      </c>
      <c r="AE2603" s="190" t="s">
        <v>189</v>
      </c>
      <c r="AF2603" s="190">
        <v>1</v>
      </c>
      <c r="AG2603" s="190">
        <v>100</v>
      </c>
      <c r="AI2603">
        <f t="shared" si="146"/>
        <v>6258</v>
      </c>
      <c r="AJ2603" t="str">
        <f t="shared" si="147"/>
        <v>Rest of WA</v>
      </c>
    </row>
    <row r="2604" spans="28:36" x14ac:dyDescent="0.2">
      <c r="AB2604" s="190">
        <v>6260</v>
      </c>
      <c r="AC2604" s="190">
        <v>6260</v>
      </c>
      <c r="AD2604" s="190" t="s">
        <v>227</v>
      </c>
      <c r="AE2604" s="190" t="s">
        <v>189</v>
      </c>
      <c r="AF2604" s="190">
        <v>1</v>
      </c>
      <c r="AG2604" s="190">
        <v>100</v>
      </c>
      <c r="AI2604">
        <f t="shared" si="146"/>
        <v>6260</v>
      </c>
      <c r="AJ2604" t="str">
        <f t="shared" si="147"/>
        <v>Rest of WA</v>
      </c>
    </row>
    <row r="2605" spans="28:36" x14ac:dyDescent="0.2">
      <c r="AB2605" s="190">
        <v>6262</v>
      </c>
      <c r="AC2605" s="190">
        <v>6262</v>
      </c>
      <c r="AD2605" s="190" t="s">
        <v>227</v>
      </c>
      <c r="AE2605" s="190" t="s">
        <v>189</v>
      </c>
      <c r="AF2605" s="190">
        <v>1</v>
      </c>
      <c r="AG2605" s="190">
        <v>100</v>
      </c>
      <c r="AI2605">
        <f t="shared" si="146"/>
        <v>6262</v>
      </c>
      <c r="AJ2605" t="str">
        <f t="shared" si="147"/>
        <v>Rest of WA</v>
      </c>
    </row>
    <row r="2606" spans="28:36" x14ac:dyDescent="0.2">
      <c r="AB2606" s="190">
        <v>6271</v>
      </c>
      <c r="AC2606" s="190">
        <v>6271</v>
      </c>
      <c r="AD2606" s="190" t="s">
        <v>227</v>
      </c>
      <c r="AE2606" s="190" t="s">
        <v>189</v>
      </c>
      <c r="AF2606" s="190">
        <v>1</v>
      </c>
      <c r="AG2606" s="190">
        <v>100</v>
      </c>
      <c r="AI2606">
        <f t="shared" si="146"/>
        <v>6271</v>
      </c>
      <c r="AJ2606" t="str">
        <f t="shared" si="147"/>
        <v>Rest of WA</v>
      </c>
    </row>
    <row r="2607" spans="28:36" x14ac:dyDescent="0.2">
      <c r="AB2607" s="190">
        <v>6275</v>
      </c>
      <c r="AC2607" s="190">
        <v>6275</v>
      </c>
      <c r="AD2607" s="190" t="s">
        <v>227</v>
      </c>
      <c r="AE2607" s="190" t="s">
        <v>189</v>
      </c>
      <c r="AF2607" s="190">
        <v>1</v>
      </c>
      <c r="AG2607" s="190">
        <v>100</v>
      </c>
      <c r="AI2607">
        <f t="shared" si="146"/>
        <v>6275</v>
      </c>
      <c r="AJ2607" t="str">
        <f t="shared" si="147"/>
        <v>Rest of WA</v>
      </c>
    </row>
    <row r="2608" spans="28:36" x14ac:dyDescent="0.2">
      <c r="AB2608" s="190">
        <v>6280</v>
      </c>
      <c r="AC2608" s="190">
        <v>6280</v>
      </c>
      <c r="AD2608" s="190" t="s">
        <v>227</v>
      </c>
      <c r="AE2608" s="190" t="s">
        <v>189</v>
      </c>
      <c r="AF2608" s="190">
        <v>0.99952300000000005</v>
      </c>
      <c r="AG2608" s="190">
        <v>99.952299999999994</v>
      </c>
      <c r="AI2608">
        <f t="shared" si="146"/>
        <v>6280</v>
      </c>
      <c r="AJ2608" t="str">
        <f t="shared" si="147"/>
        <v>Rest of WA</v>
      </c>
    </row>
    <row r="2609" spans="28:36" x14ac:dyDescent="0.2">
      <c r="AB2609" s="190">
        <v>6281</v>
      </c>
      <c r="AC2609" s="190">
        <v>6281</v>
      </c>
      <c r="AD2609" s="190" t="s">
        <v>227</v>
      </c>
      <c r="AE2609" s="190" t="s">
        <v>189</v>
      </c>
      <c r="AF2609" s="190">
        <v>0.99815799999999999</v>
      </c>
      <c r="AG2609" s="190">
        <v>99.815799999999996</v>
      </c>
      <c r="AI2609">
        <f t="shared" si="146"/>
        <v>6281</v>
      </c>
      <c r="AJ2609" t="str">
        <f t="shared" si="147"/>
        <v>Rest of WA</v>
      </c>
    </row>
    <row r="2610" spans="28:36" x14ac:dyDescent="0.2">
      <c r="AB2610" s="190">
        <v>6282</v>
      </c>
      <c r="AC2610" s="190">
        <v>6282</v>
      </c>
      <c r="AD2610" s="190" t="s">
        <v>227</v>
      </c>
      <c r="AE2610" s="190" t="s">
        <v>189</v>
      </c>
      <c r="AF2610" s="190">
        <v>0.99999499999999997</v>
      </c>
      <c r="AG2610" s="190">
        <v>99.999499999999998</v>
      </c>
      <c r="AI2610">
        <f t="shared" si="146"/>
        <v>6282</v>
      </c>
      <c r="AJ2610" t="str">
        <f t="shared" si="147"/>
        <v>Rest of WA</v>
      </c>
    </row>
    <row r="2611" spans="28:36" x14ac:dyDescent="0.2">
      <c r="AB2611" s="190">
        <v>6284</v>
      </c>
      <c r="AC2611" s="190">
        <v>6284</v>
      </c>
      <c r="AD2611" s="190" t="s">
        <v>227</v>
      </c>
      <c r="AE2611" s="190" t="s">
        <v>189</v>
      </c>
      <c r="AF2611" s="190">
        <v>1</v>
      </c>
      <c r="AG2611" s="190">
        <v>100</v>
      </c>
      <c r="AI2611">
        <f t="shared" si="146"/>
        <v>6284</v>
      </c>
      <c r="AJ2611" t="str">
        <f t="shared" si="147"/>
        <v>Rest of WA</v>
      </c>
    </row>
    <row r="2612" spans="28:36" x14ac:dyDescent="0.2">
      <c r="AB2612" s="190">
        <v>6285</v>
      </c>
      <c r="AC2612" s="190">
        <v>6285</v>
      </c>
      <c r="AD2612" s="190" t="s">
        <v>227</v>
      </c>
      <c r="AE2612" s="190" t="s">
        <v>189</v>
      </c>
      <c r="AF2612" s="190">
        <v>1</v>
      </c>
      <c r="AG2612" s="190">
        <v>100</v>
      </c>
      <c r="AI2612">
        <f t="shared" si="146"/>
        <v>6285</v>
      </c>
      <c r="AJ2612" t="str">
        <f t="shared" si="147"/>
        <v>Rest of WA</v>
      </c>
    </row>
    <row r="2613" spans="28:36" x14ac:dyDescent="0.2">
      <c r="AB2613" s="190">
        <v>6286</v>
      </c>
      <c r="AC2613" s="190">
        <v>6286</v>
      </c>
      <c r="AD2613" s="190" t="s">
        <v>227</v>
      </c>
      <c r="AE2613" s="190" t="s">
        <v>189</v>
      </c>
      <c r="AF2613" s="190">
        <v>0.99970499999999995</v>
      </c>
      <c r="AG2613" s="190">
        <v>99.970399999999998</v>
      </c>
      <c r="AI2613">
        <f t="shared" si="146"/>
        <v>6286</v>
      </c>
      <c r="AJ2613" t="str">
        <f t="shared" si="147"/>
        <v>Rest of WA</v>
      </c>
    </row>
    <row r="2614" spans="28:36" x14ac:dyDescent="0.2">
      <c r="AB2614" s="190">
        <v>6288</v>
      </c>
      <c r="AC2614" s="190">
        <v>6288</v>
      </c>
      <c r="AD2614" s="190" t="s">
        <v>227</v>
      </c>
      <c r="AE2614" s="190" t="s">
        <v>189</v>
      </c>
      <c r="AF2614" s="190">
        <v>0.99999800000000005</v>
      </c>
      <c r="AG2614" s="190">
        <v>99.999799999999993</v>
      </c>
      <c r="AI2614">
        <f t="shared" si="146"/>
        <v>6288</v>
      </c>
      <c r="AJ2614" t="str">
        <f t="shared" si="147"/>
        <v>Rest of WA</v>
      </c>
    </row>
    <row r="2615" spans="28:36" x14ac:dyDescent="0.2">
      <c r="AB2615" s="190">
        <v>6290</v>
      </c>
      <c r="AC2615" s="190">
        <v>6290</v>
      </c>
      <c r="AD2615" s="190" t="s">
        <v>227</v>
      </c>
      <c r="AE2615" s="190" t="s">
        <v>189</v>
      </c>
      <c r="AF2615" s="190">
        <v>0.99072499999999997</v>
      </c>
      <c r="AG2615" s="190">
        <v>99.072500000000005</v>
      </c>
      <c r="AI2615">
        <f t="shared" si="146"/>
        <v>6290</v>
      </c>
      <c r="AJ2615" t="str">
        <f t="shared" si="147"/>
        <v>Rest of WA</v>
      </c>
    </row>
    <row r="2616" spans="28:36" x14ac:dyDescent="0.2">
      <c r="AB2616" s="190">
        <v>6302</v>
      </c>
      <c r="AC2616" s="190">
        <v>6302</v>
      </c>
      <c r="AD2616" s="190" t="s">
        <v>227</v>
      </c>
      <c r="AE2616" s="190" t="s">
        <v>189</v>
      </c>
      <c r="AF2616" s="190">
        <v>1</v>
      </c>
      <c r="AG2616" s="190">
        <v>100</v>
      </c>
      <c r="AI2616">
        <f t="shared" si="146"/>
        <v>6302</v>
      </c>
      <c r="AJ2616" t="str">
        <f t="shared" si="147"/>
        <v>Rest of WA</v>
      </c>
    </row>
    <row r="2617" spans="28:36" x14ac:dyDescent="0.2">
      <c r="AB2617" s="190">
        <v>6304</v>
      </c>
      <c r="AC2617" s="190">
        <v>6304</v>
      </c>
      <c r="AD2617" s="190" t="s">
        <v>227</v>
      </c>
      <c r="AE2617" s="190" t="s">
        <v>189</v>
      </c>
      <c r="AF2617" s="190">
        <v>1</v>
      </c>
      <c r="AG2617" s="190">
        <v>100</v>
      </c>
      <c r="AI2617">
        <f t="shared" si="146"/>
        <v>6304</v>
      </c>
      <c r="AJ2617" t="str">
        <f t="shared" si="147"/>
        <v>Rest of WA</v>
      </c>
    </row>
    <row r="2618" spans="28:36" x14ac:dyDescent="0.2">
      <c r="AB2618" s="190">
        <v>6306</v>
      </c>
      <c r="AC2618" s="190">
        <v>6306</v>
      </c>
      <c r="AD2618" s="190" t="s">
        <v>227</v>
      </c>
      <c r="AE2618" s="190" t="s">
        <v>189</v>
      </c>
      <c r="AF2618" s="190">
        <v>1</v>
      </c>
      <c r="AG2618" s="190">
        <v>100</v>
      </c>
      <c r="AI2618">
        <f t="shared" si="146"/>
        <v>6306</v>
      </c>
      <c r="AJ2618" t="str">
        <f t="shared" si="147"/>
        <v>Rest of WA</v>
      </c>
    </row>
    <row r="2619" spans="28:36" x14ac:dyDescent="0.2">
      <c r="AB2619" s="190">
        <v>6308</v>
      </c>
      <c r="AC2619" s="190">
        <v>6308</v>
      </c>
      <c r="AD2619" s="190" t="s">
        <v>227</v>
      </c>
      <c r="AE2619" s="190" t="s">
        <v>189</v>
      </c>
      <c r="AF2619" s="190">
        <v>1</v>
      </c>
      <c r="AG2619" s="190">
        <v>100</v>
      </c>
      <c r="AI2619">
        <f t="shared" si="146"/>
        <v>6308</v>
      </c>
      <c r="AJ2619" t="str">
        <f t="shared" si="147"/>
        <v>Rest of WA</v>
      </c>
    </row>
    <row r="2620" spans="28:36" x14ac:dyDescent="0.2">
      <c r="AB2620" s="190">
        <v>6309</v>
      </c>
      <c r="AC2620" s="190">
        <v>6309</v>
      </c>
      <c r="AD2620" s="190" t="s">
        <v>227</v>
      </c>
      <c r="AE2620" s="190" t="s">
        <v>189</v>
      </c>
      <c r="AF2620" s="190">
        <v>1</v>
      </c>
      <c r="AG2620" s="190">
        <v>100</v>
      </c>
      <c r="AI2620">
        <f t="shared" si="146"/>
        <v>6309</v>
      </c>
      <c r="AJ2620" t="str">
        <f t="shared" si="147"/>
        <v>Rest of WA</v>
      </c>
    </row>
    <row r="2621" spans="28:36" x14ac:dyDescent="0.2">
      <c r="AB2621" s="190">
        <v>6311</v>
      </c>
      <c r="AC2621" s="190">
        <v>6311</v>
      </c>
      <c r="AD2621" s="190" t="s">
        <v>227</v>
      </c>
      <c r="AE2621" s="190" t="s">
        <v>189</v>
      </c>
      <c r="AF2621" s="190">
        <v>1</v>
      </c>
      <c r="AG2621" s="190">
        <v>100</v>
      </c>
      <c r="AI2621">
        <f t="shared" si="146"/>
        <v>6311</v>
      </c>
      <c r="AJ2621" t="str">
        <f t="shared" si="147"/>
        <v>Rest of WA</v>
      </c>
    </row>
    <row r="2622" spans="28:36" x14ac:dyDescent="0.2">
      <c r="AB2622" s="190">
        <v>6312</v>
      </c>
      <c r="AC2622" s="190">
        <v>6312</v>
      </c>
      <c r="AD2622" s="190" t="s">
        <v>227</v>
      </c>
      <c r="AE2622" s="190" t="s">
        <v>189</v>
      </c>
      <c r="AF2622" s="190">
        <v>1</v>
      </c>
      <c r="AG2622" s="190">
        <v>100</v>
      </c>
      <c r="AI2622">
        <f t="shared" si="146"/>
        <v>6312</v>
      </c>
      <c r="AJ2622" t="str">
        <f t="shared" si="147"/>
        <v>Rest of WA</v>
      </c>
    </row>
    <row r="2623" spans="28:36" x14ac:dyDescent="0.2">
      <c r="AB2623" s="190">
        <v>6313</v>
      </c>
      <c r="AC2623" s="190">
        <v>6313</v>
      </c>
      <c r="AD2623" s="190" t="s">
        <v>227</v>
      </c>
      <c r="AE2623" s="190" t="s">
        <v>189</v>
      </c>
      <c r="AF2623" s="190">
        <v>1</v>
      </c>
      <c r="AG2623" s="190">
        <v>100</v>
      </c>
      <c r="AI2623">
        <f t="shared" ref="AI2623:AI2686" si="148">AB2623*1</f>
        <v>6313</v>
      </c>
      <c r="AJ2623" t="str">
        <f t="shared" ref="AJ2623:AJ2686" si="149">AE2623</f>
        <v>Rest of WA</v>
      </c>
    </row>
    <row r="2624" spans="28:36" x14ac:dyDescent="0.2">
      <c r="AB2624" s="190">
        <v>6315</v>
      </c>
      <c r="AC2624" s="190">
        <v>6315</v>
      </c>
      <c r="AD2624" s="190" t="s">
        <v>227</v>
      </c>
      <c r="AE2624" s="190" t="s">
        <v>189</v>
      </c>
      <c r="AF2624" s="190">
        <v>1</v>
      </c>
      <c r="AG2624" s="190">
        <v>100</v>
      </c>
      <c r="AI2624">
        <f t="shared" si="148"/>
        <v>6315</v>
      </c>
      <c r="AJ2624" t="str">
        <f t="shared" si="149"/>
        <v>Rest of WA</v>
      </c>
    </row>
    <row r="2625" spans="28:36" x14ac:dyDescent="0.2">
      <c r="AB2625" s="190">
        <v>6316</v>
      </c>
      <c r="AC2625" s="190">
        <v>6316</v>
      </c>
      <c r="AD2625" s="190" t="s">
        <v>227</v>
      </c>
      <c r="AE2625" s="190" t="s">
        <v>189</v>
      </c>
      <c r="AF2625" s="190">
        <v>1</v>
      </c>
      <c r="AG2625" s="190">
        <v>100</v>
      </c>
      <c r="AI2625">
        <f t="shared" si="148"/>
        <v>6316</v>
      </c>
      <c r="AJ2625" t="str">
        <f t="shared" si="149"/>
        <v>Rest of WA</v>
      </c>
    </row>
    <row r="2626" spans="28:36" x14ac:dyDescent="0.2">
      <c r="AB2626" s="190">
        <v>6317</v>
      </c>
      <c r="AC2626" s="190">
        <v>6317</v>
      </c>
      <c r="AD2626" s="190" t="s">
        <v>227</v>
      </c>
      <c r="AE2626" s="190" t="s">
        <v>189</v>
      </c>
      <c r="AF2626" s="190">
        <v>1</v>
      </c>
      <c r="AG2626" s="190">
        <v>100</v>
      </c>
      <c r="AI2626">
        <f t="shared" si="148"/>
        <v>6317</v>
      </c>
      <c r="AJ2626" t="str">
        <f t="shared" si="149"/>
        <v>Rest of WA</v>
      </c>
    </row>
    <row r="2627" spans="28:36" x14ac:dyDescent="0.2">
      <c r="AB2627" s="190">
        <v>6318</v>
      </c>
      <c r="AC2627" s="190">
        <v>6318</v>
      </c>
      <c r="AD2627" s="190" t="s">
        <v>227</v>
      </c>
      <c r="AE2627" s="190" t="s">
        <v>189</v>
      </c>
      <c r="AF2627" s="190">
        <v>1</v>
      </c>
      <c r="AG2627" s="190">
        <v>100</v>
      </c>
      <c r="AI2627">
        <f t="shared" si="148"/>
        <v>6318</v>
      </c>
      <c r="AJ2627" t="str">
        <f t="shared" si="149"/>
        <v>Rest of WA</v>
      </c>
    </row>
    <row r="2628" spans="28:36" x14ac:dyDescent="0.2">
      <c r="AB2628" s="190">
        <v>6320</v>
      </c>
      <c r="AC2628" s="190">
        <v>6320</v>
      </c>
      <c r="AD2628" s="190" t="s">
        <v>227</v>
      </c>
      <c r="AE2628" s="190" t="s">
        <v>189</v>
      </c>
      <c r="AF2628" s="190">
        <v>1</v>
      </c>
      <c r="AG2628" s="190">
        <v>100</v>
      </c>
      <c r="AI2628">
        <f t="shared" si="148"/>
        <v>6320</v>
      </c>
      <c r="AJ2628" t="str">
        <f t="shared" si="149"/>
        <v>Rest of WA</v>
      </c>
    </row>
    <row r="2629" spans="28:36" x14ac:dyDescent="0.2">
      <c r="AB2629" s="190">
        <v>6321</v>
      </c>
      <c r="AC2629" s="190">
        <v>6321</v>
      </c>
      <c r="AD2629" s="190" t="s">
        <v>227</v>
      </c>
      <c r="AE2629" s="190" t="s">
        <v>189</v>
      </c>
      <c r="AF2629" s="190">
        <v>1</v>
      </c>
      <c r="AG2629" s="190">
        <v>100</v>
      </c>
      <c r="AI2629">
        <f t="shared" si="148"/>
        <v>6321</v>
      </c>
      <c r="AJ2629" t="str">
        <f t="shared" si="149"/>
        <v>Rest of WA</v>
      </c>
    </row>
    <row r="2630" spans="28:36" x14ac:dyDescent="0.2">
      <c r="AB2630" s="190">
        <v>6322</v>
      </c>
      <c r="AC2630" s="190">
        <v>6322</v>
      </c>
      <c r="AD2630" s="190" t="s">
        <v>227</v>
      </c>
      <c r="AE2630" s="190" t="s">
        <v>189</v>
      </c>
      <c r="AF2630" s="190">
        <v>1</v>
      </c>
      <c r="AG2630" s="190">
        <v>100</v>
      </c>
      <c r="AI2630">
        <f t="shared" si="148"/>
        <v>6322</v>
      </c>
      <c r="AJ2630" t="str">
        <f t="shared" si="149"/>
        <v>Rest of WA</v>
      </c>
    </row>
    <row r="2631" spans="28:36" x14ac:dyDescent="0.2">
      <c r="AB2631" s="190">
        <v>6323</v>
      </c>
      <c r="AC2631" s="190">
        <v>6323</v>
      </c>
      <c r="AD2631" s="190" t="s">
        <v>227</v>
      </c>
      <c r="AE2631" s="190" t="s">
        <v>189</v>
      </c>
      <c r="AF2631" s="190">
        <v>1</v>
      </c>
      <c r="AG2631" s="190">
        <v>100</v>
      </c>
      <c r="AI2631">
        <f t="shared" si="148"/>
        <v>6323</v>
      </c>
      <c r="AJ2631" t="str">
        <f t="shared" si="149"/>
        <v>Rest of WA</v>
      </c>
    </row>
    <row r="2632" spans="28:36" x14ac:dyDescent="0.2">
      <c r="AB2632" s="190">
        <v>6324</v>
      </c>
      <c r="AC2632" s="190">
        <v>6324</v>
      </c>
      <c r="AD2632" s="190" t="s">
        <v>227</v>
      </c>
      <c r="AE2632" s="190" t="s">
        <v>189</v>
      </c>
      <c r="AF2632" s="190">
        <v>1</v>
      </c>
      <c r="AG2632" s="190">
        <v>100</v>
      </c>
      <c r="AI2632">
        <f t="shared" si="148"/>
        <v>6324</v>
      </c>
      <c r="AJ2632" t="str">
        <f t="shared" si="149"/>
        <v>Rest of WA</v>
      </c>
    </row>
    <row r="2633" spans="28:36" x14ac:dyDescent="0.2">
      <c r="AB2633" s="190">
        <v>6326</v>
      </c>
      <c r="AC2633" s="190">
        <v>6326</v>
      </c>
      <c r="AD2633" s="190" t="s">
        <v>227</v>
      </c>
      <c r="AE2633" s="190" t="s">
        <v>189</v>
      </c>
      <c r="AF2633" s="190">
        <v>1</v>
      </c>
      <c r="AG2633" s="190">
        <v>100</v>
      </c>
      <c r="AI2633">
        <f t="shared" si="148"/>
        <v>6326</v>
      </c>
      <c r="AJ2633" t="str">
        <f t="shared" si="149"/>
        <v>Rest of WA</v>
      </c>
    </row>
    <row r="2634" spans="28:36" x14ac:dyDescent="0.2">
      <c r="AB2634" s="190">
        <v>6327</v>
      </c>
      <c r="AC2634" s="190">
        <v>6327</v>
      </c>
      <c r="AD2634" s="190" t="s">
        <v>227</v>
      </c>
      <c r="AE2634" s="190" t="s">
        <v>189</v>
      </c>
      <c r="AF2634" s="190">
        <v>1</v>
      </c>
      <c r="AG2634" s="190">
        <v>100</v>
      </c>
      <c r="AI2634">
        <f t="shared" si="148"/>
        <v>6327</v>
      </c>
      <c r="AJ2634" t="str">
        <f t="shared" si="149"/>
        <v>Rest of WA</v>
      </c>
    </row>
    <row r="2635" spans="28:36" x14ac:dyDescent="0.2">
      <c r="AB2635" s="190">
        <v>6328</v>
      </c>
      <c r="AC2635" s="190">
        <v>6328</v>
      </c>
      <c r="AD2635" s="190" t="s">
        <v>227</v>
      </c>
      <c r="AE2635" s="190" t="s">
        <v>189</v>
      </c>
      <c r="AF2635" s="190">
        <v>1</v>
      </c>
      <c r="AG2635" s="190">
        <v>100</v>
      </c>
      <c r="AI2635">
        <f t="shared" si="148"/>
        <v>6328</v>
      </c>
      <c r="AJ2635" t="str">
        <f t="shared" si="149"/>
        <v>Rest of WA</v>
      </c>
    </row>
    <row r="2636" spans="28:36" x14ac:dyDescent="0.2">
      <c r="AB2636" s="190">
        <v>6330</v>
      </c>
      <c r="AC2636" s="190">
        <v>6330</v>
      </c>
      <c r="AD2636" s="190" t="s">
        <v>227</v>
      </c>
      <c r="AE2636" s="190" t="s">
        <v>189</v>
      </c>
      <c r="AF2636" s="190">
        <v>0.99890599999999996</v>
      </c>
      <c r="AG2636" s="190">
        <v>99.890600000000006</v>
      </c>
      <c r="AI2636">
        <f t="shared" si="148"/>
        <v>6330</v>
      </c>
      <c r="AJ2636" t="str">
        <f t="shared" si="149"/>
        <v>Rest of WA</v>
      </c>
    </row>
    <row r="2637" spans="28:36" x14ac:dyDescent="0.2">
      <c r="AB2637" s="190">
        <v>6333</v>
      </c>
      <c r="AC2637" s="190">
        <v>6333</v>
      </c>
      <c r="AD2637" s="190" t="s">
        <v>227</v>
      </c>
      <c r="AE2637" s="190" t="s">
        <v>189</v>
      </c>
      <c r="AF2637" s="190">
        <v>0.99845200000000001</v>
      </c>
      <c r="AG2637" s="190">
        <v>99.845200000000006</v>
      </c>
      <c r="AI2637">
        <f t="shared" si="148"/>
        <v>6333</v>
      </c>
      <c r="AJ2637" t="str">
        <f t="shared" si="149"/>
        <v>Rest of WA</v>
      </c>
    </row>
    <row r="2638" spans="28:36" x14ac:dyDescent="0.2">
      <c r="AB2638" s="190">
        <v>6335</v>
      </c>
      <c r="AC2638" s="190">
        <v>6335</v>
      </c>
      <c r="AD2638" s="190" t="s">
        <v>227</v>
      </c>
      <c r="AE2638" s="190" t="s">
        <v>189</v>
      </c>
      <c r="AF2638" s="190">
        <v>1</v>
      </c>
      <c r="AG2638" s="190">
        <v>100</v>
      </c>
      <c r="AI2638">
        <f t="shared" si="148"/>
        <v>6335</v>
      </c>
      <c r="AJ2638" t="str">
        <f t="shared" si="149"/>
        <v>Rest of WA</v>
      </c>
    </row>
    <row r="2639" spans="28:36" x14ac:dyDescent="0.2">
      <c r="AB2639" s="190">
        <v>6336</v>
      </c>
      <c r="AC2639" s="190">
        <v>6336</v>
      </c>
      <c r="AD2639" s="190" t="s">
        <v>227</v>
      </c>
      <c r="AE2639" s="190" t="s">
        <v>189</v>
      </c>
      <c r="AF2639" s="190">
        <v>1</v>
      </c>
      <c r="AG2639" s="190">
        <v>100</v>
      </c>
      <c r="AI2639">
        <f t="shared" si="148"/>
        <v>6336</v>
      </c>
      <c r="AJ2639" t="str">
        <f t="shared" si="149"/>
        <v>Rest of WA</v>
      </c>
    </row>
    <row r="2640" spans="28:36" x14ac:dyDescent="0.2">
      <c r="AB2640" s="190">
        <v>6337</v>
      </c>
      <c r="AC2640" s="190">
        <v>6337</v>
      </c>
      <c r="AD2640" s="190" t="s">
        <v>227</v>
      </c>
      <c r="AE2640" s="190" t="s">
        <v>189</v>
      </c>
      <c r="AF2640" s="190">
        <v>1</v>
      </c>
      <c r="AG2640" s="190">
        <v>100</v>
      </c>
      <c r="AI2640">
        <f t="shared" si="148"/>
        <v>6337</v>
      </c>
      <c r="AJ2640" t="str">
        <f t="shared" si="149"/>
        <v>Rest of WA</v>
      </c>
    </row>
    <row r="2641" spans="28:36" x14ac:dyDescent="0.2">
      <c r="AB2641" s="190">
        <v>6338</v>
      </c>
      <c r="AC2641" s="190">
        <v>6338</v>
      </c>
      <c r="AD2641" s="190" t="s">
        <v>227</v>
      </c>
      <c r="AE2641" s="190" t="s">
        <v>189</v>
      </c>
      <c r="AF2641" s="190">
        <v>1</v>
      </c>
      <c r="AG2641" s="190">
        <v>100</v>
      </c>
      <c r="AI2641">
        <f t="shared" si="148"/>
        <v>6338</v>
      </c>
      <c r="AJ2641" t="str">
        <f t="shared" si="149"/>
        <v>Rest of WA</v>
      </c>
    </row>
    <row r="2642" spans="28:36" x14ac:dyDescent="0.2">
      <c r="AB2642" s="190">
        <v>6341</v>
      </c>
      <c r="AC2642" s="190">
        <v>6341</v>
      </c>
      <c r="AD2642" s="190" t="s">
        <v>227</v>
      </c>
      <c r="AE2642" s="190" t="s">
        <v>189</v>
      </c>
      <c r="AF2642" s="190">
        <v>1</v>
      </c>
      <c r="AG2642" s="190">
        <v>100</v>
      </c>
      <c r="AI2642">
        <f t="shared" si="148"/>
        <v>6341</v>
      </c>
      <c r="AJ2642" t="str">
        <f t="shared" si="149"/>
        <v>Rest of WA</v>
      </c>
    </row>
    <row r="2643" spans="28:36" x14ac:dyDescent="0.2">
      <c r="AB2643" s="190">
        <v>6343</v>
      </c>
      <c r="AC2643" s="190">
        <v>6343</v>
      </c>
      <c r="AD2643" s="190" t="s">
        <v>227</v>
      </c>
      <c r="AE2643" s="190" t="s">
        <v>189</v>
      </c>
      <c r="AF2643" s="190">
        <v>1</v>
      </c>
      <c r="AG2643" s="190">
        <v>100</v>
      </c>
      <c r="AI2643">
        <f t="shared" si="148"/>
        <v>6343</v>
      </c>
      <c r="AJ2643" t="str">
        <f t="shared" si="149"/>
        <v>Rest of WA</v>
      </c>
    </row>
    <row r="2644" spans="28:36" x14ac:dyDescent="0.2">
      <c r="AB2644" s="190">
        <v>6346</v>
      </c>
      <c r="AC2644" s="190">
        <v>6346</v>
      </c>
      <c r="AD2644" s="190" t="s">
        <v>227</v>
      </c>
      <c r="AE2644" s="190" t="s">
        <v>189</v>
      </c>
      <c r="AF2644" s="190">
        <v>1</v>
      </c>
      <c r="AG2644" s="190">
        <v>100</v>
      </c>
      <c r="AI2644">
        <f t="shared" si="148"/>
        <v>6346</v>
      </c>
      <c r="AJ2644" t="str">
        <f t="shared" si="149"/>
        <v>Rest of WA</v>
      </c>
    </row>
    <row r="2645" spans="28:36" x14ac:dyDescent="0.2">
      <c r="AB2645" s="190">
        <v>6348</v>
      </c>
      <c r="AC2645" s="190">
        <v>6348</v>
      </c>
      <c r="AD2645" s="190" t="s">
        <v>227</v>
      </c>
      <c r="AE2645" s="190" t="s">
        <v>189</v>
      </c>
      <c r="AF2645" s="190">
        <v>1</v>
      </c>
      <c r="AG2645" s="190">
        <v>100</v>
      </c>
      <c r="AI2645">
        <f t="shared" si="148"/>
        <v>6348</v>
      </c>
      <c r="AJ2645" t="str">
        <f t="shared" si="149"/>
        <v>Rest of WA</v>
      </c>
    </row>
    <row r="2646" spans="28:36" x14ac:dyDescent="0.2">
      <c r="AB2646" s="190">
        <v>6350</v>
      </c>
      <c r="AC2646" s="190">
        <v>6350</v>
      </c>
      <c r="AD2646" s="190" t="s">
        <v>227</v>
      </c>
      <c r="AE2646" s="190" t="s">
        <v>189</v>
      </c>
      <c r="AF2646" s="190">
        <v>1</v>
      </c>
      <c r="AG2646" s="190">
        <v>100</v>
      </c>
      <c r="AI2646">
        <f t="shared" si="148"/>
        <v>6350</v>
      </c>
      <c r="AJ2646" t="str">
        <f t="shared" si="149"/>
        <v>Rest of WA</v>
      </c>
    </row>
    <row r="2647" spans="28:36" x14ac:dyDescent="0.2">
      <c r="AB2647" s="190">
        <v>6351</v>
      </c>
      <c r="AC2647" s="190">
        <v>6351</v>
      </c>
      <c r="AD2647" s="190" t="s">
        <v>227</v>
      </c>
      <c r="AE2647" s="190" t="s">
        <v>189</v>
      </c>
      <c r="AF2647" s="190">
        <v>1</v>
      </c>
      <c r="AG2647" s="190">
        <v>100</v>
      </c>
      <c r="AI2647">
        <f t="shared" si="148"/>
        <v>6351</v>
      </c>
      <c r="AJ2647" t="str">
        <f t="shared" si="149"/>
        <v>Rest of WA</v>
      </c>
    </row>
    <row r="2648" spans="28:36" x14ac:dyDescent="0.2">
      <c r="AB2648" s="190">
        <v>6352</v>
      </c>
      <c r="AC2648" s="190">
        <v>6352</v>
      </c>
      <c r="AD2648" s="190" t="s">
        <v>227</v>
      </c>
      <c r="AE2648" s="190" t="s">
        <v>189</v>
      </c>
      <c r="AF2648" s="190">
        <v>1</v>
      </c>
      <c r="AG2648" s="190">
        <v>100</v>
      </c>
      <c r="AI2648">
        <f t="shared" si="148"/>
        <v>6352</v>
      </c>
      <c r="AJ2648" t="str">
        <f t="shared" si="149"/>
        <v>Rest of WA</v>
      </c>
    </row>
    <row r="2649" spans="28:36" x14ac:dyDescent="0.2">
      <c r="AB2649" s="190">
        <v>6353</v>
      </c>
      <c r="AC2649" s="190">
        <v>6353</v>
      </c>
      <c r="AD2649" s="190" t="s">
        <v>227</v>
      </c>
      <c r="AE2649" s="190" t="s">
        <v>189</v>
      </c>
      <c r="AF2649" s="190">
        <v>1</v>
      </c>
      <c r="AG2649" s="190">
        <v>100</v>
      </c>
      <c r="AI2649">
        <f t="shared" si="148"/>
        <v>6353</v>
      </c>
      <c r="AJ2649" t="str">
        <f t="shared" si="149"/>
        <v>Rest of WA</v>
      </c>
    </row>
    <row r="2650" spans="28:36" x14ac:dyDescent="0.2">
      <c r="AB2650" s="190">
        <v>6355</v>
      </c>
      <c r="AC2650" s="190">
        <v>6355</v>
      </c>
      <c r="AD2650" s="190" t="s">
        <v>227</v>
      </c>
      <c r="AE2650" s="190" t="s">
        <v>189</v>
      </c>
      <c r="AF2650" s="190">
        <v>1</v>
      </c>
      <c r="AG2650" s="190">
        <v>100</v>
      </c>
      <c r="AI2650">
        <f t="shared" si="148"/>
        <v>6355</v>
      </c>
      <c r="AJ2650" t="str">
        <f t="shared" si="149"/>
        <v>Rest of WA</v>
      </c>
    </row>
    <row r="2651" spans="28:36" x14ac:dyDescent="0.2">
      <c r="AB2651" s="190">
        <v>6356</v>
      </c>
      <c r="AC2651" s="190">
        <v>6356</v>
      </c>
      <c r="AD2651" s="190" t="s">
        <v>227</v>
      </c>
      <c r="AE2651" s="190" t="s">
        <v>189</v>
      </c>
      <c r="AF2651" s="190">
        <v>1</v>
      </c>
      <c r="AG2651" s="190">
        <v>100</v>
      </c>
      <c r="AI2651">
        <f t="shared" si="148"/>
        <v>6356</v>
      </c>
      <c r="AJ2651" t="str">
        <f t="shared" si="149"/>
        <v>Rest of WA</v>
      </c>
    </row>
    <row r="2652" spans="28:36" x14ac:dyDescent="0.2">
      <c r="AB2652" s="190">
        <v>6357</v>
      </c>
      <c r="AC2652" s="190">
        <v>6357</v>
      </c>
      <c r="AD2652" s="190" t="s">
        <v>227</v>
      </c>
      <c r="AE2652" s="190" t="s">
        <v>189</v>
      </c>
      <c r="AF2652" s="190">
        <v>1</v>
      </c>
      <c r="AG2652" s="190">
        <v>100</v>
      </c>
      <c r="AI2652">
        <f t="shared" si="148"/>
        <v>6357</v>
      </c>
      <c r="AJ2652" t="str">
        <f t="shared" si="149"/>
        <v>Rest of WA</v>
      </c>
    </row>
    <row r="2653" spans="28:36" x14ac:dyDescent="0.2">
      <c r="AB2653" s="190">
        <v>6358</v>
      </c>
      <c r="AC2653" s="190">
        <v>6358</v>
      </c>
      <c r="AD2653" s="190" t="s">
        <v>227</v>
      </c>
      <c r="AE2653" s="190" t="s">
        <v>189</v>
      </c>
      <c r="AF2653" s="190">
        <v>1</v>
      </c>
      <c r="AG2653" s="190">
        <v>100</v>
      </c>
      <c r="AI2653">
        <f t="shared" si="148"/>
        <v>6358</v>
      </c>
      <c r="AJ2653" t="str">
        <f t="shared" si="149"/>
        <v>Rest of WA</v>
      </c>
    </row>
    <row r="2654" spans="28:36" x14ac:dyDescent="0.2">
      <c r="AB2654" s="190">
        <v>6359</v>
      </c>
      <c r="AC2654" s="190">
        <v>6359</v>
      </c>
      <c r="AD2654" s="190" t="s">
        <v>227</v>
      </c>
      <c r="AE2654" s="190" t="s">
        <v>189</v>
      </c>
      <c r="AF2654" s="190">
        <v>1</v>
      </c>
      <c r="AG2654" s="190">
        <v>100</v>
      </c>
      <c r="AI2654">
        <f t="shared" si="148"/>
        <v>6359</v>
      </c>
      <c r="AJ2654" t="str">
        <f t="shared" si="149"/>
        <v>Rest of WA</v>
      </c>
    </row>
    <row r="2655" spans="28:36" x14ac:dyDescent="0.2">
      <c r="AB2655" s="190">
        <v>6361</v>
      </c>
      <c r="AC2655" s="190">
        <v>6361</v>
      </c>
      <c r="AD2655" s="190" t="s">
        <v>227</v>
      </c>
      <c r="AE2655" s="190" t="s">
        <v>189</v>
      </c>
      <c r="AF2655" s="190">
        <v>1</v>
      </c>
      <c r="AG2655" s="190">
        <v>100</v>
      </c>
      <c r="AI2655">
        <f t="shared" si="148"/>
        <v>6361</v>
      </c>
      <c r="AJ2655" t="str">
        <f t="shared" si="149"/>
        <v>Rest of WA</v>
      </c>
    </row>
    <row r="2656" spans="28:36" x14ac:dyDescent="0.2">
      <c r="AB2656" s="190">
        <v>6363</v>
      </c>
      <c r="AC2656" s="190">
        <v>6363</v>
      </c>
      <c r="AD2656" s="190" t="s">
        <v>227</v>
      </c>
      <c r="AE2656" s="190" t="s">
        <v>189</v>
      </c>
      <c r="AF2656" s="190">
        <v>1</v>
      </c>
      <c r="AG2656" s="190">
        <v>100</v>
      </c>
      <c r="AI2656">
        <f t="shared" si="148"/>
        <v>6363</v>
      </c>
      <c r="AJ2656" t="str">
        <f t="shared" si="149"/>
        <v>Rest of WA</v>
      </c>
    </row>
    <row r="2657" spans="28:36" x14ac:dyDescent="0.2">
      <c r="AB2657" s="190">
        <v>6365</v>
      </c>
      <c r="AC2657" s="190">
        <v>6365</v>
      </c>
      <c r="AD2657" s="190" t="s">
        <v>227</v>
      </c>
      <c r="AE2657" s="190" t="s">
        <v>189</v>
      </c>
      <c r="AF2657" s="190">
        <v>1</v>
      </c>
      <c r="AG2657" s="190">
        <v>100</v>
      </c>
      <c r="AI2657">
        <f t="shared" si="148"/>
        <v>6365</v>
      </c>
      <c r="AJ2657" t="str">
        <f t="shared" si="149"/>
        <v>Rest of WA</v>
      </c>
    </row>
    <row r="2658" spans="28:36" x14ac:dyDescent="0.2">
      <c r="AB2658" s="190">
        <v>6367</v>
      </c>
      <c r="AC2658" s="190">
        <v>6367</v>
      </c>
      <c r="AD2658" s="190" t="s">
        <v>227</v>
      </c>
      <c r="AE2658" s="190" t="s">
        <v>189</v>
      </c>
      <c r="AF2658" s="190">
        <v>1</v>
      </c>
      <c r="AG2658" s="190">
        <v>100</v>
      </c>
      <c r="AI2658">
        <f t="shared" si="148"/>
        <v>6367</v>
      </c>
      <c r="AJ2658" t="str">
        <f t="shared" si="149"/>
        <v>Rest of WA</v>
      </c>
    </row>
    <row r="2659" spans="28:36" x14ac:dyDescent="0.2">
      <c r="AB2659" s="190">
        <v>6368</v>
      </c>
      <c r="AC2659" s="190">
        <v>6368</v>
      </c>
      <c r="AD2659" s="190" t="s">
        <v>227</v>
      </c>
      <c r="AE2659" s="190" t="s">
        <v>189</v>
      </c>
      <c r="AF2659" s="190">
        <v>1</v>
      </c>
      <c r="AG2659" s="190">
        <v>100</v>
      </c>
      <c r="AI2659">
        <f t="shared" si="148"/>
        <v>6368</v>
      </c>
      <c r="AJ2659" t="str">
        <f t="shared" si="149"/>
        <v>Rest of WA</v>
      </c>
    </row>
    <row r="2660" spans="28:36" x14ac:dyDescent="0.2">
      <c r="AB2660" s="190">
        <v>6369</v>
      </c>
      <c r="AC2660" s="190">
        <v>6369</v>
      </c>
      <c r="AD2660" s="190" t="s">
        <v>227</v>
      </c>
      <c r="AE2660" s="190" t="s">
        <v>189</v>
      </c>
      <c r="AF2660" s="190">
        <v>1</v>
      </c>
      <c r="AG2660" s="190">
        <v>100</v>
      </c>
      <c r="AI2660">
        <f t="shared" si="148"/>
        <v>6369</v>
      </c>
      <c r="AJ2660" t="str">
        <f t="shared" si="149"/>
        <v>Rest of WA</v>
      </c>
    </row>
    <row r="2661" spans="28:36" x14ac:dyDescent="0.2">
      <c r="AB2661" s="190">
        <v>6370</v>
      </c>
      <c r="AC2661" s="190">
        <v>6370</v>
      </c>
      <c r="AD2661" s="190" t="s">
        <v>227</v>
      </c>
      <c r="AE2661" s="190" t="s">
        <v>189</v>
      </c>
      <c r="AF2661" s="190">
        <v>1</v>
      </c>
      <c r="AG2661" s="190">
        <v>100</v>
      </c>
      <c r="AI2661">
        <f t="shared" si="148"/>
        <v>6370</v>
      </c>
      <c r="AJ2661" t="str">
        <f t="shared" si="149"/>
        <v>Rest of WA</v>
      </c>
    </row>
    <row r="2662" spans="28:36" x14ac:dyDescent="0.2">
      <c r="AB2662" s="190">
        <v>6372</v>
      </c>
      <c r="AC2662" s="190">
        <v>6372</v>
      </c>
      <c r="AD2662" s="190" t="s">
        <v>227</v>
      </c>
      <c r="AE2662" s="190" t="s">
        <v>189</v>
      </c>
      <c r="AF2662" s="190">
        <v>1</v>
      </c>
      <c r="AG2662" s="190">
        <v>100</v>
      </c>
      <c r="AI2662">
        <f t="shared" si="148"/>
        <v>6372</v>
      </c>
      <c r="AJ2662" t="str">
        <f t="shared" si="149"/>
        <v>Rest of WA</v>
      </c>
    </row>
    <row r="2663" spans="28:36" x14ac:dyDescent="0.2">
      <c r="AB2663" s="190">
        <v>6373</v>
      </c>
      <c r="AC2663" s="190">
        <v>6373</v>
      </c>
      <c r="AD2663" s="190" t="s">
        <v>227</v>
      </c>
      <c r="AE2663" s="190" t="s">
        <v>189</v>
      </c>
      <c r="AF2663" s="190">
        <v>1</v>
      </c>
      <c r="AG2663" s="190">
        <v>100</v>
      </c>
      <c r="AI2663">
        <f t="shared" si="148"/>
        <v>6373</v>
      </c>
      <c r="AJ2663" t="str">
        <f t="shared" si="149"/>
        <v>Rest of WA</v>
      </c>
    </row>
    <row r="2664" spans="28:36" x14ac:dyDescent="0.2">
      <c r="AB2664" s="190">
        <v>6375</v>
      </c>
      <c r="AC2664" s="190">
        <v>6375</v>
      </c>
      <c r="AD2664" s="190" t="s">
        <v>227</v>
      </c>
      <c r="AE2664" s="190" t="s">
        <v>189</v>
      </c>
      <c r="AF2664" s="190">
        <v>1</v>
      </c>
      <c r="AG2664" s="190">
        <v>100</v>
      </c>
      <c r="AI2664">
        <f t="shared" si="148"/>
        <v>6375</v>
      </c>
      <c r="AJ2664" t="str">
        <f t="shared" si="149"/>
        <v>Rest of WA</v>
      </c>
    </row>
    <row r="2665" spans="28:36" x14ac:dyDescent="0.2">
      <c r="AB2665" s="190">
        <v>6383</v>
      </c>
      <c r="AC2665" s="190">
        <v>6383</v>
      </c>
      <c r="AD2665" s="190" t="s">
        <v>227</v>
      </c>
      <c r="AE2665" s="190" t="s">
        <v>189</v>
      </c>
      <c r="AF2665" s="190">
        <v>1</v>
      </c>
      <c r="AG2665" s="190">
        <v>100</v>
      </c>
      <c r="AI2665">
        <f t="shared" si="148"/>
        <v>6383</v>
      </c>
      <c r="AJ2665" t="str">
        <f t="shared" si="149"/>
        <v>Rest of WA</v>
      </c>
    </row>
    <row r="2666" spans="28:36" x14ac:dyDescent="0.2">
      <c r="AB2666" s="190">
        <v>6384</v>
      </c>
      <c r="AC2666" s="190">
        <v>6384</v>
      </c>
      <c r="AD2666" s="190" t="s">
        <v>227</v>
      </c>
      <c r="AE2666" s="190" t="s">
        <v>189</v>
      </c>
      <c r="AF2666" s="190">
        <v>1</v>
      </c>
      <c r="AG2666" s="190">
        <v>100</v>
      </c>
      <c r="AI2666">
        <f t="shared" si="148"/>
        <v>6384</v>
      </c>
      <c r="AJ2666" t="str">
        <f t="shared" si="149"/>
        <v>Rest of WA</v>
      </c>
    </row>
    <row r="2667" spans="28:36" x14ac:dyDescent="0.2">
      <c r="AB2667" s="190">
        <v>6385</v>
      </c>
      <c r="AC2667" s="190">
        <v>6385</v>
      </c>
      <c r="AD2667" s="190" t="s">
        <v>227</v>
      </c>
      <c r="AE2667" s="190" t="s">
        <v>189</v>
      </c>
      <c r="AF2667" s="190">
        <v>1</v>
      </c>
      <c r="AG2667" s="190">
        <v>100</v>
      </c>
      <c r="AI2667">
        <f t="shared" si="148"/>
        <v>6385</v>
      </c>
      <c r="AJ2667" t="str">
        <f t="shared" si="149"/>
        <v>Rest of WA</v>
      </c>
    </row>
    <row r="2668" spans="28:36" x14ac:dyDescent="0.2">
      <c r="AB2668" s="190">
        <v>6386</v>
      </c>
      <c r="AC2668" s="190">
        <v>6386</v>
      </c>
      <c r="AD2668" s="190" t="s">
        <v>227</v>
      </c>
      <c r="AE2668" s="190" t="s">
        <v>189</v>
      </c>
      <c r="AF2668" s="190">
        <v>1</v>
      </c>
      <c r="AG2668" s="190">
        <v>100</v>
      </c>
      <c r="AI2668">
        <f t="shared" si="148"/>
        <v>6386</v>
      </c>
      <c r="AJ2668" t="str">
        <f t="shared" si="149"/>
        <v>Rest of WA</v>
      </c>
    </row>
    <row r="2669" spans="28:36" x14ac:dyDescent="0.2">
      <c r="AB2669" s="190">
        <v>6390</v>
      </c>
      <c r="AC2669" s="190">
        <v>6390</v>
      </c>
      <c r="AD2669" s="190" t="s">
        <v>227</v>
      </c>
      <c r="AE2669" s="190" t="s">
        <v>189</v>
      </c>
      <c r="AF2669" s="190">
        <v>1</v>
      </c>
      <c r="AG2669" s="190">
        <v>100</v>
      </c>
      <c r="AI2669">
        <f t="shared" si="148"/>
        <v>6390</v>
      </c>
      <c r="AJ2669" t="str">
        <f t="shared" si="149"/>
        <v>Rest of WA</v>
      </c>
    </row>
    <row r="2670" spans="28:36" x14ac:dyDescent="0.2">
      <c r="AB2670" s="190">
        <v>6391</v>
      </c>
      <c r="AC2670" s="190">
        <v>6391</v>
      </c>
      <c r="AD2670" s="190" t="s">
        <v>227</v>
      </c>
      <c r="AE2670" s="190" t="s">
        <v>189</v>
      </c>
      <c r="AF2670" s="190">
        <v>1</v>
      </c>
      <c r="AG2670" s="190">
        <v>100</v>
      </c>
      <c r="AI2670">
        <f t="shared" si="148"/>
        <v>6391</v>
      </c>
      <c r="AJ2670" t="str">
        <f t="shared" si="149"/>
        <v>Rest of WA</v>
      </c>
    </row>
    <row r="2671" spans="28:36" x14ac:dyDescent="0.2">
      <c r="AB2671" s="190">
        <v>6392</v>
      </c>
      <c r="AC2671" s="190">
        <v>6392</v>
      </c>
      <c r="AD2671" s="190" t="s">
        <v>227</v>
      </c>
      <c r="AE2671" s="190" t="s">
        <v>189</v>
      </c>
      <c r="AF2671" s="190">
        <v>1</v>
      </c>
      <c r="AG2671" s="190">
        <v>100</v>
      </c>
      <c r="AI2671">
        <f t="shared" si="148"/>
        <v>6392</v>
      </c>
      <c r="AJ2671" t="str">
        <f t="shared" si="149"/>
        <v>Rest of WA</v>
      </c>
    </row>
    <row r="2672" spans="28:36" x14ac:dyDescent="0.2">
      <c r="AB2672" s="190">
        <v>6393</v>
      </c>
      <c r="AC2672" s="190">
        <v>6393</v>
      </c>
      <c r="AD2672" s="190" t="s">
        <v>227</v>
      </c>
      <c r="AE2672" s="190" t="s">
        <v>189</v>
      </c>
      <c r="AF2672" s="190">
        <v>1</v>
      </c>
      <c r="AG2672" s="190">
        <v>100</v>
      </c>
      <c r="AI2672">
        <f t="shared" si="148"/>
        <v>6393</v>
      </c>
      <c r="AJ2672" t="str">
        <f t="shared" si="149"/>
        <v>Rest of WA</v>
      </c>
    </row>
    <row r="2673" spans="28:36" x14ac:dyDescent="0.2">
      <c r="AB2673" s="190">
        <v>6394</v>
      </c>
      <c r="AC2673" s="190">
        <v>6394</v>
      </c>
      <c r="AD2673" s="190" t="s">
        <v>227</v>
      </c>
      <c r="AE2673" s="190" t="s">
        <v>189</v>
      </c>
      <c r="AF2673" s="190">
        <v>1</v>
      </c>
      <c r="AG2673" s="190">
        <v>100</v>
      </c>
      <c r="AI2673">
        <f t="shared" si="148"/>
        <v>6394</v>
      </c>
      <c r="AJ2673" t="str">
        <f t="shared" si="149"/>
        <v>Rest of WA</v>
      </c>
    </row>
    <row r="2674" spans="28:36" x14ac:dyDescent="0.2">
      <c r="AB2674" s="190">
        <v>6395</v>
      </c>
      <c r="AC2674" s="190">
        <v>6395</v>
      </c>
      <c r="AD2674" s="190" t="s">
        <v>227</v>
      </c>
      <c r="AE2674" s="190" t="s">
        <v>189</v>
      </c>
      <c r="AF2674" s="190">
        <v>1</v>
      </c>
      <c r="AG2674" s="190">
        <v>100</v>
      </c>
      <c r="AI2674">
        <f t="shared" si="148"/>
        <v>6395</v>
      </c>
      <c r="AJ2674" t="str">
        <f t="shared" si="149"/>
        <v>Rest of WA</v>
      </c>
    </row>
    <row r="2675" spans="28:36" x14ac:dyDescent="0.2">
      <c r="AB2675" s="190">
        <v>6396</v>
      </c>
      <c r="AC2675" s="190">
        <v>6396</v>
      </c>
      <c r="AD2675" s="190" t="s">
        <v>227</v>
      </c>
      <c r="AE2675" s="190" t="s">
        <v>189</v>
      </c>
      <c r="AF2675" s="190">
        <v>1</v>
      </c>
      <c r="AG2675" s="190">
        <v>100</v>
      </c>
      <c r="AI2675">
        <f t="shared" si="148"/>
        <v>6396</v>
      </c>
      <c r="AJ2675" t="str">
        <f t="shared" si="149"/>
        <v>Rest of WA</v>
      </c>
    </row>
    <row r="2676" spans="28:36" x14ac:dyDescent="0.2">
      <c r="AB2676" s="190">
        <v>6397</v>
      </c>
      <c r="AC2676" s="190">
        <v>6397</v>
      </c>
      <c r="AD2676" s="190" t="s">
        <v>227</v>
      </c>
      <c r="AE2676" s="190" t="s">
        <v>189</v>
      </c>
      <c r="AF2676" s="190">
        <v>1</v>
      </c>
      <c r="AG2676" s="190">
        <v>100</v>
      </c>
      <c r="AI2676">
        <f t="shared" si="148"/>
        <v>6397</v>
      </c>
      <c r="AJ2676" t="str">
        <f t="shared" si="149"/>
        <v>Rest of WA</v>
      </c>
    </row>
    <row r="2677" spans="28:36" x14ac:dyDescent="0.2">
      <c r="AB2677" s="190">
        <v>6398</v>
      </c>
      <c r="AC2677" s="190">
        <v>6398</v>
      </c>
      <c r="AD2677" s="190" t="s">
        <v>227</v>
      </c>
      <c r="AE2677" s="190" t="s">
        <v>189</v>
      </c>
      <c r="AF2677" s="190">
        <v>1</v>
      </c>
      <c r="AG2677" s="190">
        <v>100</v>
      </c>
      <c r="AI2677">
        <f t="shared" si="148"/>
        <v>6398</v>
      </c>
      <c r="AJ2677" t="str">
        <f t="shared" si="149"/>
        <v>Rest of WA</v>
      </c>
    </row>
    <row r="2678" spans="28:36" x14ac:dyDescent="0.2">
      <c r="AB2678" s="190">
        <v>6401</v>
      </c>
      <c r="AC2678" s="190">
        <v>6401</v>
      </c>
      <c r="AD2678" s="190" t="s">
        <v>227</v>
      </c>
      <c r="AE2678" s="190" t="s">
        <v>189</v>
      </c>
      <c r="AF2678" s="190">
        <v>1</v>
      </c>
      <c r="AG2678" s="190">
        <v>100</v>
      </c>
      <c r="AI2678">
        <f t="shared" si="148"/>
        <v>6401</v>
      </c>
      <c r="AJ2678" t="str">
        <f t="shared" si="149"/>
        <v>Rest of WA</v>
      </c>
    </row>
    <row r="2679" spans="28:36" x14ac:dyDescent="0.2">
      <c r="AB2679" s="190">
        <v>6403</v>
      </c>
      <c r="AC2679" s="190">
        <v>6403</v>
      </c>
      <c r="AD2679" s="190" t="s">
        <v>227</v>
      </c>
      <c r="AE2679" s="190" t="s">
        <v>189</v>
      </c>
      <c r="AF2679" s="190">
        <v>1</v>
      </c>
      <c r="AG2679" s="190">
        <v>100</v>
      </c>
      <c r="AI2679">
        <f t="shared" si="148"/>
        <v>6403</v>
      </c>
      <c r="AJ2679" t="str">
        <f t="shared" si="149"/>
        <v>Rest of WA</v>
      </c>
    </row>
    <row r="2680" spans="28:36" x14ac:dyDescent="0.2">
      <c r="AB2680" s="190">
        <v>6405</v>
      </c>
      <c r="AC2680" s="190">
        <v>6405</v>
      </c>
      <c r="AD2680" s="190" t="s">
        <v>227</v>
      </c>
      <c r="AE2680" s="190" t="s">
        <v>189</v>
      </c>
      <c r="AF2680" s="190">
        <v>1</v>
      </c>
      <c r="AG2680" s="190">
        <v>100</v>
      </c>
      <c r="AI2680">
        <f t="shared" si="148"/>
        <v>6405</v>
      </c>
      <c r="AJ2680" t="str">
        <f t="shared" si="149"/>
        <v>Rest of WA</v>
      </c>
    </row>
    <row r="2681" spans="28:36" x14ac:dyDescent="0.2">
      <c r="AB2681" s="190">
        <v>6407</v>
      </c>
      <c r="AC2681" s="190">
        <v>6407</v>
      </c>
      <c r="AD2681" s="190" t="s">
        <v>227</v>
      </c>
      <c r="AE2681" s="190" t="s">
        <v>189</v>
      </c>
      <c r="AF2681" s="190">
        <v>1</v>
      </c>
      <c r="AG2681" s="190">
        <v>100</v>
      </c>
      <c r="AI2681">
        <f t="shared" si="148"/>
        <v>6407</v>
      </c>
      <c r="AJ2681" t="str">
        <f t="shared" si="149"/>
        <v>Rest of WA</v>
      </c>
    </row>
    <row r="2682" spans="28:36" x14ac:dyDescent="0.2">
      <c r="AB2682" s="190">
        <v>6409</v>
      </c>
      <c r="AC2682" s="190">
        <v>6409</v>
      </c>
      <c r="AD2682" s="190" t="s">
        <v>227</v>
      </c>
      <c r="AE2682" s="190" t="s">
        <v>189</v>
      </c>
      <c r="AF2682" s="190">
        <v>1</v>
      </c>
      <c r="AG2682" s="190">
        <v>100</v>
      </c>
      <c r="AI2682">
        <f t="shared" si="148"/>
        <v>6409</v>
      </c>
      <c r="AJ2682" t="str">
        <f t="shared" si="149"/>
        <v>Rest of WA</v>
      </c>
    </row>
    <row r="2683" spans="28:36" x14ac:dyDescent="0.2">
      <c r="AB2683" s="190">
        <v>6410</v>
      </c>
      <c r="AC2683" s="190">
        <v>6410</v>
      </c>
      <c r="AD2683" s="190" t="s">
        <v>227</v>
      </c>
      <c r="AE2683" s="190" t="s">
        <v>189</v>
      </c>
      <c r="AF2683" s="190">
        <v>1</v>
      </c>
      <c r="AG2683" s="190">
        <v>100</v>
      </c>
      <c r="AI2683">
        <f t="shared" si="148"/>
        <v>6410</v>
      </c>
      <c r="AJ2683" t="str">
        <f t="shared" si="149"/>
        <v>Rest of WA</v>
      </c>
    </row>
    <row r="2684" spans="28:36" x14ac:dyDescent="0.2">
      <c r="AB2684" s="190">
        <v>6411</v>
      </c>
      <c r="AC2684" s="190">
        <v>6411</v>
      </c>
      <c r="AD2684" s="190" t="s">
        <v>227</v>
      </c>
      <c r="AE2684" s="190" t="s">
        <v>189</v>
      </c>
      <c r="AF2684" s="190">
        <v>1</v>
      </c>
      <c r="AG2684" s="190">
        <v>100</v>
      </c>
      <c r="AI2684">
        <f t="shared" si="148"/>
        <v>6411</v>
      </c>
      <c r="AJ2684" t="str">
        <f t="shared" si="149"/>
        <v>Rest of WA</v>
      </c>
    </row>
    <row r="2685" spans="28:36" x14ac:dyDescent="0.2">
      <c r="AB2685" s="190">
        <v>6412</v>
      </c>
      <c r="AC2685" s="190">
        <v>6412</v>
      </c>
      <c r="AD2685" s="190" t="s">
        <v>227</v>
      </c>
      <c r="AE2685" s="190" t="s">
        <v>189</v>
      </c>
      <c r="AF2685" s="190">
        <v>1</v>
      </c>
      <c r="AG2685" s="190">
        <v>100</v>
      </c>
      <c r="AI2685">
        <f t="shared" si="148"/>
        <v>6412</v>
      </c>
      <c r="AJ2685" t="str">
        <f t="shared" si="149"/>
        <v>Rest of WA</v>
      </c>
    </row>
    <row r="2686" spans="28:36" x14ac:dyDescent="0.2">
      <c r="AB2686" s="190">
        <v>6413</v>
      </c>
      <c r="AC2686" s="190">
        <v>6413</v>
      </c>
      <c r="AD2686" s="190" t="s">
        <v>227</v>
      </c>
      <c r="AE2686" s="190" t="s">
        <v>189</v>
      </c>
      <c r="AF2686" s="190">
        <v>1</v>
      </c>
      <c r="AG2686" s="190">
        <v>100</v>
      </c>
      <c r="AI2686">
        <f t="shared" si="148"/>
        <v>6413</v>
      </c>
      <c r="AJ2686" t="str">
        <f t="shared" si="149"/>
        <v>Rest of WA</v>
      </c>
    </row>
    <row r="2687" spans="28:36" x14ac:dyDescent="0.2">
      <c r="AB2687" s="190">
        <v>6414</v>
      </c>
      <c r="AC2687" s="190">
        <v>6414</v>
      </c>
      <c r="AD2687" s="190" t="s">
        <v>227</v>
      </c>
      <c r="AE2687" s="190" t="s">
        <v>189</v>
      </c>
      <c r="AF2687" s="190">
        <v>1</v>
      </c>
      <c r="AG2687" s="190">
        <v>100</v>
      </c>
      <c r="AI2687">
        <f t="shared" ref="AI2687:AI2750" si="150">AB2687*1</f>
        <v>6414</v>
      </c>
      <c r="AJ2687" t="str">
        <f t="shared" ref="AJ2687:AJ2750" si="151">AE2687</f>
        <v>Rest of WA</v>
      </c>
    </row>
    <row r="2688" spans="28:36" x14ac:dyDescent="0.2">
      <c r="AB2688" s="190">
        <v>6415</v>
      </c>
      <c r="AC2688" s="190">
        <v>6415</v>
      </c>
      <c r="AD2688" s="190" t="s">
        <v>227</v>
      </c>
      <c r="AE2688" s="190" t="s">
        <v>189</v>
      </c>
      <c r="AF2688" s="190">
        <v>1</v>
      </c>
      <c r="AG2688" s="190">
        <v>100</v>
      </c>
      <c r="AI2688">
        <f t="shared" si="150"/>
        <v>6415</v>
      </c>
      <c r="AJ2688" t="str">
        <f t="shared" si="151"/>
        <v>Rest of WA</v>
      </c>
    </row>
    <row r="2689" spans="28:36" x14ac:dyDescent="0.2">
      <c r="AB2689" s="190">
        <v>6418</v>
      </c>
      <c r="AC2689" s="190">
        <v>6418</v>
      </c>
      <c r="AD2689" s="190" t="s">
        <v>227</v>
      </c>
      <c r="AE2689" s="190" t="s">
        <v>189</v>
      </c>
      <c r="AF2689" s="190">
        <v>1</v>
      </c>
      <c r="AG2689" s="190">
        <v>100</v>
      </c>
      <c r="AI2689">
        <f t="shared" si="150"/>
        <v>6418</v>
      </c>
      <c r="AJ2689" t="str">
        <f t="shared" si="151"/>
        <v>Rest of WA</v>
      </c>
    </row>
    <row r="2690" spans="28:36" x14ac:dyDescent="0.2">
      <c r="AB2690" s="190">
        <v>6419</v>
      </c>
      <c r="AC2690" s="190">
        <v>6419</v>
      </c>
      <c r="AD2690" s="190" t="s">
        <v>227</v>
      </c>
      <c r="AE2690" s="190" t="s">
        <v>189</v>
      </c>
      <c r="AF2690" s="190">
        <v>1</v>
      </c>
      <c r="AG2690" s="190">
        <v>100</v>
      </c>
      <c r="AI2690">
        <f t="shared" si="150"/>
        <v>6419</v>
      </c>
      <c r="AJ2690" t="str">
        <f t="shared" si="151"/>
        <v>Rest of WA</v>
      </c>
    </row>
    <row r="2691" spans="28:36" x14ac:dyDescent="0.2">
      <c r="AB2691" s="190">
        <v>6420</v>
      </c>
      <c r="AC2691" s="190">
        <v>6420</v>
      </c>
      <c r="AD2691" s="190" t="s">
        <v>227</v>
      </c>
      <c r="AE2691" s="190" t="s">
        <v>189</v>
      </c>
      <c r="AF2691" s="190">
        <v>1</v>
      </c>
      <c r="AG2691" s="190">
        <v>100</v>
      </c>
      <c r="AI2691">
        <f t="shared" si="150"/>
        <v>6420</v>
      </c>
      <c r="AJ2691" t="str">
        <f t="shared" si="151"/>
        <v>Rest of WA</v>
      </c>
    </row>
    <row r="2692" spans="28:36" x14ac:dyDescent="0.2">
      <c r="AB2692" s="190">
        <v>6421</v>
      </c>
      <c r="AC2692" s="190">
        <v>6421</v>
      </c>
      <c r="AD2692" s="190" t="s">
        <v>227</v>
      </c>
      <c r="AE2692" s="190" t="s">
        <v>189</v>
      </c>
      <c r="AF2692" s="190">
        <v>1</v>
      </c>
      <c r="AG2692" s="190">
        <v>100</v>
      </c>
      <c r="AI2692">
        <f t="shared" si="150"/>
        <v>6421</v>
      </c>
      <c r="AJ2692" t="str">
        <f t="shared" si="151"/>
        <v>Rest of WA</v>
      </c>
    </row>
    <row r="2693" spans="28:36" x14ac:dyDescent="0.2">
      <c r="AB2693" s="190">
        <v>6422</v>
      </c>
      <c r="AC2693" s="190">
        <v>6422</v>
      </c>
      <c r="AD2693" s="190" t="s">
        <v>227</v>
      </c>
      <c r="AE2693" s="190" t="s">
        <v>189</v>
      </c>
      <c r="AF2693" s="190">
        <v>1</v>
      </c>
      <c r="AG2693" s="190">
        <v>100</v>
      </c>
      <c r="AI2693">
        <f t="shared" si="150"/>
        <v>6422</v>
      </c>
      <c r="AJ2693" t="str">
        <f t="shared" si="151"/>
        <v>Rest of WA</v>
      </c>
    </row>
    <row r="2694" spans="28:36" x14ac:dyDescent="0.2">
      <c r="AB2694" s="190">
        <v>6423</v>
      </c>
      <c r="AC2694" s="190">
        <v>6423</v>
      </c>
      <c r="AD2694" s="190" t="s">
        <v>227</v>
      </c>
      <c r="AE2694" s="190" t="s">
        <v>189</v>
      </c>
      <c r="AF2694" s="190">
        <v>1</v>
      </c>
      <c r="AG2694" s="190">
        <v>100</v>
      </c>
      <c r="AI2694">
        <f t="shared" si="150"/>
        <v>6423</v>
      </c>
      <c r="AJ2694" t="str">
        <f t="shared" si="151"/>
        <v>Rest of WA</v>
      </c>
    </row>
    <row r="2695" spans="28:36" x14ac:dyDescent="0.2">
      <c r="AB2695" s="190">
        <v>6424</v>
      </c>
      <c r="AC2695" s="190">
        <v>6424</v>
      </c>
      <c r="AD2695" s="190" t="s">
        <v>227</v>
      </c>
      <c r="AE2695" s="190" t="s">
        <v>189</v>
      </c>
      <c r="AF2695" s="190">
        <v>1</v>
      </c>
      <c r="AG2695" s="190">
        <v>100</v>
      </c>
      <c r="AI2695">
        <f t="shared" si="150"/>
        <v>6424</v>
      </c>
      <c r="AJ2695" t="str">
        <f t="shared" si="151"/>
        <v>Rest of WA</v>
      </c>
    </row>
    <row r="2696" spans="28:36" x14ac:dyDescent="0.2">
      <c r="AB2696" s="190">
        <v>6425</v>
      </c>
      <c r="AC2696" s="190">
        <v>6425</v>
      </c>
      <c r="AD2696" s="190" t="s">
        <v>227</v>
      </c>
      <c r="AE2696" s="190" t="s">
        <v>189</v>
      </c>
      <c r="AF2696" s="190">
        <v>1</v>
      </c>
      <c r="AG2696" s="190">
        <v>100</v>
      </c>
      <c r="AI2696">
        <f t="shared" si="150"/>
        <v>6425</v>
      </c>
      <c r="AJ2696" t="str">
        <f t="shared" si="151"/>
        <v>Rest of WA</v>
      </c>
    </row>
    <row r="2697" spans="28:36" x14ac:dyDescent="0.2">
      <c r="AB2697" s="190">
        <v>6426</v>
      </c>
      <c r="AC2697" s="190">
        <v>6426</v>
      </c>
      <c r="AD2697" s="190" t="s">
        <v>227</v>
      </c>
      <c r="AE2697" s="190" t="s">
        <v>189</v>
      </c>
      <c r="AF2697" s="190">
        <v>1</v>
      </c>
      <c r="AG2697" s="190">
        <v>100</v>
      </c>
      <c r="AI2697">
        <f t="shared" si="150"/>
        <v>6426</v>
      </c>
      <c r="AJ2697" t="str">
        <f t="shared" si="151"/>
        <v>Rest of WA</v>
      </c>
    </row>
    <row r="2698" spans="28:36" x14ac:dyDescent="0.2">
      <c r="AB2698" s="190">
        <v>6427</v>
      </c>
      <c r="AC2698" s="190">
        <v>6427</v>
      </c>
      <c r="AD2698" s="190" t="s">
        <v>227</v>
      </c>
      <c r="AE2698" s="190" t="s">
        <v>189</v>
      </c>
      <c r="AF2698" s="190">
        <v>1</v>
      </c>
      <c r="AG2698" s="190">
        <v>100</v>
      </c>
      <c r="AI2698">
        <f t="shared" si="150"/>
        <v>6427</v>
      </c>
      <c r="AJ2698" t="str">
        <f t="shared" si="151"/>
        <v>Rest of WA</v>
      </c>
    </row>
    <row r="2699" spans="28:36" x14ac:dyDescent="0.2">
      <c r="AB2699" s="190">
        <v>6428</v>
      </c>
      <c r="AC2699" s="190">
        <v>6428</v>
      </c>
      <c r="AD2699" s="190" t="s">
        <v>227</v>
      </c>
      <c r="AE2699" s="190" t="s">
        <v>189</v>
      </c>
      <c r="AF2699" s="190">
        <v>1</v>
      </c>
      <c r="AG2699" s="190">
        <v>100</v>
      </c>
      <c r="AI2699">
        <f t="shared" si="150"/>
        <v>6428</v>
      </c>
      <c r="AJ2699" t="str">
        <f t="shared" si="151"/>
        <v>Rest of WA</v>
      </c>
    </row>
    <row r="2700" spans="28:36" x14ac:dyDescent="0.2">
      <c r="AB2700" s="190">
        <v>6429</v>
      </c>
      <c r="AC2700" s="190">
        <v>6429</v>
      </c>
      <c r="AD2700" s="190" t="s">
        <v>227</v>
      </c>
      <c r="AE2700" s="190" t="s">
        <v>189</v>
      </c>
      <c r="AF2700" s="190">
        <v>1</v>
      </c>
      <c r="AG2700" s="190">
        <v>100</v>
      </c>
      <c r="AI2700">
        <f t="shared" si="150"/>
        <v>6429</v>
      </c>
      <c r="AJ2700" t="str">
        <f t="shared" si="151"/>
        <v>Rest of WA</v>
      </c>
    </row>
    <row r="2701" spans="28:36" x14ac:dyDescent="0.2">
      <c r="AB2701" s="190">
        <v>6430</v>
      </c>
      <c r="AC2701" s="190">
        <v>6430</v>
      </c>
      <c r="AD2701" s="190" t="s">
        <v>227</v>
      </c>
      <c r="AE2701" s="190" t="s">
        <v>189</v>
      </c>
      <c r="AF2701" s="190">
        <v>1</v>
      </c>
      <c r="AG2701" s="190">
        <v>100</v>
      </c>
      <c r="AI2701">
        <f t="shared" si="150"/>
        <v>6430</v>
      </c>
      <c r="AJ2701" t="str">
        <f t="shared" si="151"/>
        <v>Rest of WA</v>
      </c>
    </row>
    <row r="2702" spans="28:36" x14ac:dyDescent="0.2">
      <c r="AB2702" s="190">
        <v>6431</v>
      </c>
      <c r="AC2702" s="190">
        <v>6431</v>
      </c>
      <c r="AD2702" s="190" t="s">
        <v>227</v>
      </c>
      <c r="AE2702" s="190" t="s">
        <v>189</v>
      </c>
      <c r="AF2702" s="190">
        <v>1</v>
      </c>
      <c r="AG2702" s="190">
        <v>100</v>
      </c>
      <c r="AI2702">
        <f t="shared" si="150"/>
        <v>6431</v>
      </c>
      <c r="AJ2702" t="str">
        <f t="shared" si="151"/>
        <v>Rest of WA</v>
      </c>
    </row>
    <row r="2703" spans="28:36" x14ac:dyDescent="0.2">
      <c r="AB2703" s="190">
        <v>6432</v>
      </c>
      <c r="AC2703" s="190">
        <v>6432</v>
      </c>
      <c r="AD2703" s="190" t="s">
        <v>227</v>
      </c>
      <c r="AE2703" s="190" t="s">
        <v>189</v>
      </c>
      <c r="AF2703" s="190">
        <v>1</v>
      </c>
      <c r="AG2703" s="190">
        <v>100</v>
      </c>
      <c r="AI2703">
        <f t="shared" si="150"/>
        <v>6432</v>
      </c>
      <c r="AJ2703" t="str">
        <f t="shared" si="151"/>
        <v>Rest of WA</v>
      </c>
    </row>
    <row r="2704" spans="28:36" x14ac:dyDescent="0.2">
      <c r="AB2704" s="190">
        <v>6434</v>
      </c>
      <c r="AC2704" s="190">
        <v>6434</v>
      </c>
      <c r="AD2704" s="190" t="s">
        <v>227</v>
      </c>
      <c r="AE2704" s="190" t="s">
        <v>189</v>
      </c>
      <c r="AF2704" s="190">
        <v>1</v>
      </c>
      <c r="AG2704" s="190">
        <v>100</v>
      </c>
      <c r="AI2704">
        <f t="shared" si="150"/>
        <v>6434</v>
      </c>
      <c r="AJ2704" t="str">
        <f t="shared" si="151"/>
        <v>Rest of WA</v>
      </c>
    </row>
    <row r="2705" spans="28:36" x14ac:dyDescent="0.2">
      <c r="AB2705" s="190">
        <v>6436</v>
      </c>
      <c r="AC2705" s="190">
        <v>6436</v>
      </c>
      <c r="AD2705" s="190" t="s">
        <v>227</v>
      </c>
      <c r="AE2705" s="190" t="s">
        <v>189</v>
      </c>
      <c r="AF2705" s="190">
        <v>1</v>
      </c>
      <c r="AG2705" s="190">
        <v>100</v>
      </c>
      <c r="AI2705">
        <f t="shared" si="150"/>
        <v>6436</v>
      </c>
      <c r="AJ2705" t="str">
        <f t="shared" si="151"/>
        <v>Rest of WA</v>
      </c>
    </row>
    <row r="2706" spans="28:36" x14ac:dyDescent="0.2">
      <c r="AB2706" s="190">
        <v>6437</v>
      </c>
      <c r="AC2706" s="190">
        <v>6437</v>
      </c>
      <c r="AD2706" s="190" t="s">
        <v>227</v>
      </c>
      <c r="AE2706" s="190" t="s">
        <v>189</v>
      </c>
      <c r="AF2706" s="190">
        <v>1</v>
      </c>
      <c r="AG2706" s="190">
        <v>100</v>
      </c>
      <c r="AI2706">
        <f t="shared" si="150"/>
        <v>6437</v>
      </c>
      <c r="AJ2706" t="str">
        <f t="shared" si="151"/>
        <v>Rest of WA</v>
      </c>
    </row>
    <row r="2707" spans="28:36" x14ac:dyDescent="0.2">
      <c r="AB2707" s="190">
        <v>6438</v>
      </c>
      <c r="AC2707" s="190">
        <v>6438</v>
      </c>
      <c r="AD2707" s="190" t="s">
        <v>227</v>
      </c>
      <c r="AE2707" s="190" t="s">
        <v>189</v>
      </c>
      <c r="AF2707" s="190">
        <v>1</v>
      </c>
      <c r="AG2707" s="190">
        <v>100</v>
      </c>
      <c r="AI2707">
        <f t="shared" si="150"/>
        <v>6438</v>
      </c>
      <c r="AJ2707" t="str">
        <f t="shared" si="151"/>
        <v>Rest of WA</v>
      </c>
    </row>
    <row r="2708" spans="28:36" x14ac:dyDescent="0.2">
      <c r="AB2708" s="190">
        <v>6440</v>
      </c>
      <c r="AC2708" s="190">
        <v>6440</v>
      </c>
      <c r="AD2708" s="190" t="s">
        <v>227</v>
      </c>
      <c r="AE2708" s="190" t="s">
        <v>189</v>
      </c>
      <c r="AF2708" s="190">
        <v>1</v>
      </c>
      <c r="AG2708" s="190">
        <v>100</v>
      </c>
      <c r="AI2708">
        <f t="shared" si="150"/>
        <v>6440</v>
      </c>
      <c r="AJ2708" t="str">
        <f t="shared" si="151"/>
        <v>Rest of WA</v>
      </c>
    </row>
    <row r="2709" spans="28:36" x14ac:dyDescent="0.2">
      <c r="AB2709" s="190">
        <v>6442</v>
      </c>
      <c r="AC2709" s="190">
        <v>6442</v>
      </c>
      <c r="AD2709" s="190" t="s">
        <v>227</v>
      </c>
      <c r="AE2709" s="190" t="s">
        <v>189</v>
      </c>
      <c r="AF2709" s="190">
        <v>1</v>
      </c>
      <c r="AG2709" s="190">
        <v>100</v>
      </c>
      <c r="AI2709">
        <f t="shared" si="150"/>
        <v>6442</v>
      </c>
      <c r="AJ2709" t="str">
        <f t="shared" si="151"/>
        <v>Rest of WA</v>
      </c>
    </row>
    <row r="2710" spans="28:36" x14ac:dyDescent="0.2">
      <c r="AB2710" s="190">
        <v>6443</v>
      </c>
      <c r="AC2710" s="190">
        <v>6443</v>
      </c>
      <c r="AD2710" s="190" t="s">
        <v>227</v>
      </c>
      <c r="AE2710" s="190" t="s">
        <v>189</v>
      </c>
      <c r="AF2710" s="190">
        <v>1</v>
      </c>
      <c r="AG2710" s="190">
        <v>100</v>
      </c>
      <c r="AI2710">
        <f t="shared" si="150"/>
        <v>6443</v>
      </c>
      <c r="AJ2710" t="str">
        <f t="shared" si="151"/>
        <v>Rest of WA</v>
      </c>
    </row>
    <row r="2711" spans="28:36" x14ac:dyDescent="0.2">
      <c r="AB2711" s="190">
        <v>6445</v>
      </c>
      <c r="AC2711" s="190">
        <v>6445</v>
      </c>
      <c r="AD2711" s="190" t="s">
        <v>227</v>
      </c>
      <c r="AE2711" s="190" t="s">
        <v>189</v>
      </c>
      <c r="AF2711" s="190">
        <v>1</v>
      </c>
      <c r="AG2711" s="190">
        <v>100</v>
      </c>
      <c r="AI2711">
        <f t="shared" si="150"/>
        <v>6445</v>
      </c>
      <c r="AJ2711" t="str">
        <f t="shared" si="151"/>
        <v>Rest of WA</v>
      </c>
    </row>
    <row r="2712" spans="28:36" x14ac:dyDescent="0.2">
      <c r="AB2712" s="190">
        <v>6446</v>
      </c>
      <c r="AC2712" s="190">
        <v>6446</v>
      </c>
      <c r="AD2712" s="190" t="s">
        <v>227</v>
      </c>
      <c r="AE2712" s="190" t="s">
        <v>189</v>
      </c>
      <c r="AF2712" s="190">
        <v>1</v>
      </c>
      <c r="AG2712" s="190">
        <v>100</v>
      </c>
      <c r="AI2712">
        <f t="shared" si="150"/>
        <v>6446</v>
      </c>
      <c r="AJ2712" t="str">
        <f t="shared" si="151"/>
        <v>Rest of WA</v>
      </c>
    </row>
    <row r="2713" spans="28:36" x14ac:dyDescent="0.2">
      <c r="AB2713" s="190">
        <v>6447</v>
      </c>
      <c r="AC2713" s="190">
        <v>6447</v>
      </c>
      <c r="AD2713" s="190" t="s">
        <v>227</v>
      </c>
      <c r="AE2713" s="190" t="s">
        <v>189</v>
      </c>
      <c r="AF2713" s="190">
        <v>1</v>
      </c>
      <c r="AG2713" s="190">
        <v>100</v>
      </c>
      <c r="AI2713">
        <f t="shared" si="150"/>
        <v>6447</v>
      </c>
      <c r="AJ2713" t="str">
        <f t="shared" si="151"/>
        <v>Rest of WA</v>
      </c>
    </row>
    <row r="2714" spans="28:36" x14ac:dyDescent="0.2">
      <c r="AB2714" s="190">
        <v>6448</v>
      </c>
      <c r="AC2714" s="190">
        <v>6448</v>
      </c>
      <c r="AD2714" s="190" t="s">
        <v>227</v>
      </c>
      <c r="AE2714" s="190" t="s">
        <v>189</v>
      </c>
      <c r="AF2714" s="190">
        <v>1</v>
      </c>
      <c r="AG2714" s="190">
        <v>100</v>
      </c>
      <c r="AI2714">
        <f t="shared" si="150"/>
        <v>6448</v>
      </c>
      <c r="AJ2714" t="str">
        <f t="shared" si="151"/>
        <v>Rest of WA</v>
      </c>
    </row>
    <row r="2715" spans="28:36" x14ac:dyDescent="0.2">
      <c r="AB2715" s="190">
        <v>6450</v>
      </c>
      <c r="AC2715" s="190">
        <v>6450</v>
      </c>
      <c r="AD2715" s="190" t="s">
        <v>227</v>
      </c>
      <c r="AE2715" s="190" t="s">
        <v>189</v>
      </c>
      <c r="AF2715" s="190">
        <v>1</v>
      </c>
      <c r="AG2715" s="190">
        <v>100</v>
      </c>
      <c r="AI2715">
        <f t="shared" si="150"/>
        <v>6450</v>
      </c>
      <c r="AJ2715" t="str">
        <f t="shared" si="151"/>
        <v>Rest of WA</v>
      </c>
    </row>
    <row r="2716" spans="28:36" x14ac:dyDescent="0.2">
      <c r="AB2716" s="190">
        <v>6452</v>
      </c>
      <c r="AC2716" s="190">
        <v>6452</v>
      </c>
      <c r="AD2716" s="190" t="s">
        <v>227</v>
      </c>
      <c r="AE2716" s="190" t="s">
        <v>189</v>
      </c>
      <c r="AF2716" s="190">
        <v>1</v>
      </c>
      <c r="AG2716" s="190">
        <v>100</v>
      </c>
      <c r="AI2716">
        <f t="shared" si="150"/>
        <v>6452</v>
      </c>
      <c r="AJ2716" t="str">
        <f t="shared" si="151"/>
        <v>Rest of WA</v>
      </c>
    </row>
    <row r="2717" spans="28:36" x14ac:dyDescent="0.2">
      <c r="AB2717" s="190">
        <v>6460</v>
      </c>
      <c r="AC2717" s="190">
        <v>6460</v>
      </c>
      <c r="AD2717" s="190" t="s">
        <v>227</v>
      </c>
      <c r="AE2717" s="190" t="s">
        <v>189</v>
      </c>
      <c r="AF2717" s="190">
        <v>1</v>
      </c>
      <c r="AG2717" s="190">
        <v>100</v>
      </c>
      <c r="AI2717">
        <f t="shared" si="150"/>
        <v>6460</v>
      </c>
      <c r="AJ2717" t="str">
        <f t="shared" si="151"/>
        <v>Rest of WA</v>
      </c>
    </row>
    <row r="2718" spans="28:36" x14ac:dyDescent="0.2">
      <c r="AB2718" s="190">
        <v>6461</v>
      </c>
      <c r="AC2718" s="190">
        <v>6461</v>
      </c>
      <c r="AD2718" s="190" t="s">
        <v>227</v>
      </c>
      <c r="AE2718" s="190" t="s">
        <v>189</v>
      </c>
      <c r="AF2718" s="190">
        <v>1</v>
      </c>
      <c r="AG2718" s="190">
        <v>100</v>
      </c>
      <c r="AI2718">
        <f t="shared" si="150"/>
        <v>6461</v>
      </c>
      <c r="AJ2718" t="str">
        <f t="shared" si="151"/>
        <v>Rest of WA</v>
      </c>
    </row>
    <row r="2719" spans="28:36" x14ac:dyDescent="0.2">
      <c r="AB2719" s="190">
        <v>6462</v>
      </c>
      <c r="AC2719" s="190">
        <v>6462</v>
      </c>
      <c r="AD2719" s="190" t="s">
        <v>227</v>
      </c>
      <c r="AE2719" s="190" t="s">
        <v>189</v>
      </c>
      <c r="AF2719" s="190">
        <v>1</v>
      </c>
      <c r="AG2719" s="190">
        <v>100</v>
      </c>
      <c r="AI2719">
        <f t="shared" si="150"/>
        <v>6462</v>
      </c>
      <c r="AJ2719" t="str">
        <f t="shared" si="151"/>
        <v>Rest of WA</v>
      </c>
    </row>
    <row r="2720" spans="28:36" x14ac:dyDescent="0.2">
      <c r="AB2720" s="190">
        <v>6463</v>
      </c>
      <c r="AC2720" s="190">
        <v>6463</v>
      </c>
      <c r="AD2720" s="190" t="s">
        <v>227</v>
      </c>
      <c r="AE2720" s="190" t="s">
        <v>189</v>
      </c>
      <c r="AF2720" s="190">
        <v>1</v>
      </c>
      <c r="AG2720" s="190">
        <v>100</v>
      </c>
      <c r="AI2720">
        <f t="shared" si="150"/>
        <v>6463</v>
      </c>
      <c r="AJ2720" t="str">
        <f t="shared" si="151"/>
        <v>Rest of WA</v>
      </c>
    </row>
    <row r="2721" spans="28:36" x14ac:dyDescent="0.2">
      <c r="AB2721" s="190">
        <v>6465</v>
      </c>
      <c r="AC2721" s="190">
        <v>6465</v>
      </c>
      <c r="AD2721" s="190" t="s">
        <v>227</v>
      </c>
      <c r="AE2721" s="190" t="s">
        <v>189</v>
      </c>
      <c r="AF2721" s="190">
        <v>1</v>
      </c>
      <c r="AG2721" s="190">
        <v>100</v>
      </c>
      <c r="AI2721">
        <f t="shared" si="150"/>
        <v>6465</v>
      </c>
      <c r="AJ2721" t="str">
        <f t="shared" si="151"/>
        <v>Rest of WA</v>
      </c>
    </row>
    <row r="2722" spans="28:36" x14ac:dyDescent="0.2">
      <c r="AB2722" s="190">
        <v>6466</v>
      </c>
      <c r="AC2722" s="190">
        <v>6466</v>
      </c>
      <c r="AD2722" s="190" t="s">
        <v>227</v>
      </c>
      <c r="AE2722" s="190" t="s">
        <v>189</v>
      </c>
      <c r="AF2722" s="190">
        <v>1</v>
      </c>
      <c r="AG2722" s="190">
        <v>100</v>
      </c>
      <c r="AI2722">
        <f t="shared" si="150"/>
        <v>6466</v>
      </c>
      <c r="AJ2722" t="str">
        <f t="shared" si="151"/>
        <v>Rest of WA</v>
      </c>
    </row>
    <row r="2723" spans="28:36" x14ac:dyDescent="0.2">
      <c r="AB2723" s="190">
        <v>6467</v>
      </c>
      <c r="AC2723" s="190">
        <v>6467</v>
      </c>
      <c r="AD2723" s="190" t="s">
        <v>227</v>
      </c>
      <c r="AE2723" s="190" t="s">
        <v>189</v>
      </c>
      <c r="AF2723" s="190">
        <v>1</v>
      </c>
      <c r="AG2723" s="190">
        <v>100</v>
      </c>
      <c r="AI2723">
        <f t="shared" si="150"/>
        <v>6467</v>
      </c>
      <c r="AJ2723" t="str">
        <f t="shared" si="151"/>
        <v>Rest of WA</v>
      </c>
    </row>
    <row r="2724" spans="28:36" x14ac:dyDescent="0.2">
      <c r="AB2724" s="190">
        <v>6468</v>
      </c>
      <c r="AC2724" s="190">
        <v>6468</v>
      </c>
      <c r="AD2724" s="190" t="s">
        <v>227</v>
      </c>
      <c r="AE2724" s="190" t="s">
        <v>189</v>
      </c>
      <c r="AF2724" s="190">
        <v>1</v>
      </c>
      <c r="AG2724" s="190">
        <v>100</v>
      </c>
      <c r="AI2724">
        <f t="shared" si="150"/>
        <v>6468</v>
      </c>
      <c r="AJ2724" t="str">
        <f t="shared" si="151"/>
        <v>Rest of WA</v>
      </c>
    </row>
    <row r="2725" spans="28:36" x14ac:dyDescent="0.2">
      <c r="AB2725" s="190">
        <v>6470</v>
      </c>
      <c r="AC2725" s="190">
        <v>6470</v>
      </c>
      <c r="AD2725" s="190" t="s">
        <v>227</v>
      </c>
      <c r="AE2725" s="190" t="s">
        <v>189</v>
      </c>
      <c r="AF2725" s="190">
        <v>1</v>
      </c>
      <c r="AG2725" s="190">
        <v>100</v>
      </c>
      <c r="AI2725">
        <f t="shared" si="150"/>
        <v>6470</v>
      </c>
      <c r="AJ2725" t="str">
        <f t="shared" si="151"/>
        <v>Rest of WA</v>
      </c>
    </row>
    <row r="2726" spans="28:36" x14ac:dyDescent="0.2">
      <c r="AB2726" s="190">
        <v>6472</v>
      </c>
      <c r="AC2726" s="190">
        <v>6472</v>
      </c>
      <c r="AD2726" s="190" t="s">
        <v>227</v>
      </c>
      <c r="AE2726" s="190" t="s">
        <v>189</v>
      </c>
      <c r="AF2726" s="190">
        <v>1</v>
      </c>
      <c r="AG2726" s="190">
        <v>100</v>
      </c>
      <c r="AI2726">
        <f t="shared" si="150"/>
        <v>6472</v>
      </c>
      <c r="AJ2726" t="str">
        <f t="shared" si="151"/>
        <v>Rest of WA</v>
      </c>
    </row>
    <row r="2727" spans="28:36" x14ac:dyDescent="0.2">
      <c r="AB2727" s="190">
        <v>6473</v>
      </c>
      <c r="AC2727" s="190">
        <v>6473</v>
      </c>
      <c r="AD2727" s="190" t="s">
        <v>227</v>
      </c>
      <c r="AE2727" s="190" t="s">
        <v>189</v>
      </c>
      <c r="AF2727" s="190">
        <v>1</v>
      </c>
      <c r="AG2727" s="190">
        <v>100</v>
      </c>
      <c r="AI2727">
        <f t="shared" si="150"/>
        <v>6473</v>
      </c>
      <c r="AJ2727" t="str">
        <f t="shared" si="151"/>
        <v>Rest of WA</v>
      </c>
    </row>
    <row r="2728" spans="28:36" x14ac:dyDescent="0.2">
      <c r="AB2728" s="190">
        <v>6475</v>
      </c>
      <c r="AC2728" s="190">
        <v>6475</v>
      </c>
      <c r="AD2728" s="190" t="s">
        <v>227</v>
      </c>
      <c r="AE2728" s="190" t="s">
        <v>189</v>
      </c>
      <c r="AF2728" s="190">
        <v>1</v>
      </c>
      <c r="AG2728" s="190">
        <v>100</v>
      </c>
      <c r="AI2728">
        <f t="shared" si="150"/>
        <v>6475</v>
      </c>
      <c r="AJ2728" t="str">
        <f t="shared" si="151"/>
        <v>Rest of WA</v>
      </c>
    </row>
    <row r="2729" spans="28:36" x14ac:dyDescent="0.2">
      <c r="AB2729" s="190">
        <v>6476</v>
      </c>
      <c r="AC2729" s="190">
        <v>6476</v>
      </c>
      <c r="AD2729" s="190" t="s">
        <v>227</v>
      </c>
      <c r="AE2729" s="190" t="s">
        <v>189</v>
      </c>
      <c r="AF2729" s="190">
        <v>1</v>
      </c>
      <c r="AG2729" s="190">
        <v>100</v>
      </c>
      <c r="AI2729">
        <f t="shared" si="150"/>
        <v>6476</v>
      </c>
      <c r="AJ2729" t="str">
        <f t="shared" si="151"/>
        <v>Rest of WA</v>
      </c>
    </row>
    <row r="2730" spans="28:36" x14ac:dyDescent="0.2">
      <c r="AB2730" s="190">
        <v>6477</v>
      </c>
      <c r="AC2730" s="190">
        <v>6477</v>
      </c>
      <c r="AD2730" s="190" t="s">
        <v>227</v>
      </c>
      <c r="AE2730" s="190" t="s">
        <v>189</v>
      </c>
      <c r="AF2730" s="190">
        <v>1</v>
      </c>
      <c r="AG2730" s="190">
        <v>100</v>
      </c>
      <c r="AI2730">
        <f t="shared" si="150"/>
        <v>6477</v>
      </c>
      <c r="AJ2730" t="str">
        <f t="shared" si="151"/>
        <v>Rest of WA</v>
      </c>
    </row>
    <row r="2731" spans="28:36" x14ac:dyDescent="0.2">
      <c r="AB2731" s="190">
        <v>6479</v>
      </c>
      <c r="AC2731" s="190">
        <v>6479</v>
      </c>
      <c r="AD2731" s="190" t="s">
        <v>227</v>
      </c>
      <c r="AE2731" s="190" t="s">
        <v>189</v>
      </c>
      <c r="AF2731" s="190">
        <v>1</v>
      </c>
      <c r="AG2731" s="190">
        <v>100</v>
      </c>
      <c r="AI2731">
        <f t="shared" si="150"/>
        <v>6479</v>
      </c>
      <c r="AJ2731" t="str">
        <f t="shared" si="151"/>
        <v>Rest of WA</v>
      </c>
    </row>
    <row r="2732" spans="28:36" x14ac:dyDescent="0.2">
      <c r="AB2732" s="190">
        <v>6480</v>
      </c>
      <c r="AC2732" s="190">
        <v>6480</v>
      </c>
      <c r="AD2732" s="190" t="s">
        <v>227</v>
      </c>
      <c r="AE2732" s="190" t="s">
        <v>189</v>
      </c>
      <c r="AF2732" s="190">
        <v>1</v>
      </c>
      <c r="AG2732" s="190">
        <v>100</v>
      </c>
      <c r="AI2732">
        <f t="shared" si="150"/>
        <v>6480</v>
      </c>
      <c r="AJ2732" t="str">
        <f t="shared" si="151"/>
        <v>Rest of WA</v>
      </c>
    </row>
    <row r="2733" spans="28:36" x14ac:dyDescent="0.2">
      <c r="AB2733" s="190">
        <v>6484</v>
      </c>
      <c r="AC2733" s="190">
        <v>6484</v>
      </c>
      <c r="AD2733" s="190" t="s">
        <v>227</v>
      </c>
      <c r="AE2733" s="190" t="s">
        <v>189</v>
      </c>
      <c r="AF2733" s="190">
        <v>1</v>
      </c>
      <c r="AG2733" s="190">
        <v>100</v>
      </c>
      <c r="AI2733">
        <f t="shared" si="150"/>
        <v>6484</v>
      </c>
      <c r="AJ2733" t="str">
        <f t="shared" si="151"/>
        <v>Rest of WA</v>
      </c>
    </row>
    <row r="2734" spans="28:36" x14ac:dyDescent="0.2">
      <c r="AB2734" s="190">
        <v>6485</v>
      </c>
      <c r="AC2734" s="190">
        <v>6485</v>
      </c>
      <c r="AD2734" s="190" t="s">
        <v>227</v>
      </c>
      <c r="AE2734" s="190" t="s">
        <v>189</v>
      </c>
      <c r="AF2734" s="190">
        <v>1</v>
      </c>
      <c r="AG2734" s="190">
        <v>100</v>
      </c>
      <c r="AI2734">
        <f t="shared" si="150"/>
        <v>6485</v>
      </c>
      <c r="AJ2734" t="str">
        <f t="shared" si="151"/>
        <v>Rest of WA</v>
      </c>
    </row>
    <row r="2735" spans="28:36" x14ac:dyDescent="0.2">
      <c r="AB2735" s="190">
        <v>6487</v>
      </c>
      <c r="AC2735" s="190">
        <v>6487</v>
      </c>
      <c r="AD2735" s="190" t="s">
        <v>227</v>
      </c>
      <c r="AE2735" s="190" t="s">
        <v>189</v>
      </c>
      <c r="AF2735" s="190">
        <v>1</v>
      </c>
      <c r="AG2735" s="190">
        <v>100</v>
      </c>
      <c r="AI2735">
        <f t="shared" si="150"/>
        <v>6487</v>
      </c>
      <c r="AJ2735" t="str">
        <f t="shared" si="151"/>
        <v>Rest of WA</v>
      </c>
    </row>
    <row r="2736" spans="28:36" x14ac:dyDescent="0.2">
      <c r="AB2736" s="190">
        <v>6488</v>
      </c>
      <c r="AC2736" s="190">
        <v>6488</v>
      </c>
      <c r="AD2736" s="190" t="s">
        <v>227</v>
      </c>
      <c r="AE2736" s="190" t="s">
        <v>189</v>
      </c>
      <c r="AF2736" s="190">
        <v>1</v>
      </c>
      <c r="AG2736" s="190">
        <v>100</v>
      </c>
      <c r="AI2736">
        <f t="shared" si="150"/>
        <v>6488</v>
      </c>
      <c r="AJ2736" t="str">
        <f t="shared" si="151"/>
        <v>Rest of WA</v>
      </c>
    </row>
    <row r="2737" spans="28:36" x14ac:dyDescent="0.2">
      <c r="AB2737" s="190">
        <v>6489</v>
      </c>
      <c r="AC2737" s="190">
        <v>6489</v>
      </c>
      <c r="AD2737" s="190" t="s">
        <v>227</v>
      </c>
      <c r="AE2737" s="190" t="s">
        <v>189</v>
      </c>
      <c r="AF2737" s="190">
        <v>1</v>
      </c>
      <c r="AG2737" s="190">
        <v>100</v>
      </c>
      <c r="AI2737">
        <f t="shared" si="150"/>
        <v>6489</v>
      </c>
      <c r="AJ2737" t="str">
        <f t="shared" si="151"/>
        <v>Rest of WA</v>
      </c>
    </row>
    <row r="2738" spans="28:36" x14ac:dyDescent="0.2">
      <c r="AB2738" s="190">
        <v>6490</v>
      </c>
      <c r="AC2738" s="190">
        <v>6490</v>
      </c>
      <c r="AD2738" s="190" t="s">
        <v>227</v>
      </c>
      <c r="AE2738" s="190" t="s">
        <v>189</v>
      </c>
      <c r="AF2738" s="190">
        <v>1</v>
      </c>
      <c r="AG2738" s="190">
        <v>100</v>
      </c>
      <c r="AI2738">
        <f t="shared" si="150"/>
        <v>6490</v>
      </c>
      <c r="AJ2738" t="str">
        <f t="shared" si="151"/>
        <v>Rest of WA</v>
      </c>
    </row>
    <row r="2739" spans="28:36" x14ac:dyDescent="0.2">
      <c r="AB2739" s="190">
        <v>6501</v>
      </c>
      <c r="AC2739" s="190">
        <v>6501</v>
      </c>
      <c r="AD2739" s="190" t="s">
        <v>227</v>
      </c>
      <c r="AE2739" s="190" t="s">
        <v>189</v>
      </c>
      <c r="AF2739" s="190">
        <v>1</v>
      </c>
      <c r="AG2739" s="190">
        <v>100</v>
      </c>
      <c r="AI2739">
        <f t="shared" si="150"/>
        <v>6501</v>
      </c>
      <c r="AJ2739" t="str">
        <f t="shared" si="151"/>
        <v>Rest of WA</v>
      </c>
    </row>
    <row r="2740" spans="28:36" x14ac:dyDescent="0.2">
      <c r="AB2740" s="190">
        <v>6502</v>
      </c>
      <c r="AC2740" s="190">
        <v>6502</v>
      </c>
      <c r="AD2740" s="190" t="s">
        <v>227</v>
      </c>
      <c r="AE2740" s="190" t="s">
        <v>189</v>
      </c>
      <c r="AF2740" s="190">
        <v>1</v>
      </c>
      <c r="AG2740" s="190">
        <v>100</v>
      </c>
      <c r="AI2740">
        <f t="shared" si="150"/>
        <v>6502</v>
      </c>
      <c r="AJ2740" t="str">
        <f t="shared" si="151"/>
        <v>Rest of WA</v>
      </c>
    </row>
    <row r="2741" spans="28:36" x14ac:dyDescent="0.2">
      <c r="AB2741" s="190">
        <v>6503</v>
      </c>
      <c r="AC2741" s="190">
        <v>6503</v>
      </c>
      <c r="AD2741" s="190" t="s">
        <v>227</v>
      </c>
      <c r="AE2741" s="190" t="s">
        <v>189</v>
      </c>
      <c r="AF2741" s="190">
        <v>1</v>
      </c>
      <c r="AG2741" s="190">
        <v>100</v>
      </c>
      <c r="AI2741">
        <f t="shared" si="150"/>
        <v>6503</v>
      </c>
      <c r="AJ2741" t="str">
        <f t="shared" si="151"/>
        <v>Rest of WA</v>
      </c>
    </row>
    <row r="2742" spans="28:36" x14ac:dyDescent="0.2">
      <c r="AB2742" s="190">
        <v>6504</v>
      </c>
      <c r="AC2742" s="190">
        <v>6504</v>
      </c>
      <c r="AD2742" s="190" t="s">
        <v>227</v>
      </c>
      <c r="AE2742" s="190" t="s">
        <v>189</v>
      </c>
      <c r="AF2742" s="190">
        <v>1</v>
      </c>
      <c r="AG2742" s="190">
        <v>100</v>
      </c>
      <c r="AI2742">
        <f t="shared" si="150"/>
        <v>6504</v>
      </c>
      <c r="AJ2742" t="str">
        <f t="shared" si="151"/>
        <v>Rest of WA</v>
      </c>
    </row>
    <row r="2743" spans="28:36" x14ac:dyDescent="0.2">
      <c r="AB2743" s="190">
        <v>6505</v>
      </c>
      <c r="AC2743" s="190">
        <v>6505</v>
      </c>
      <c r="AD2743" s="190" t="s">
        <v>227</v>
      </c>
      <c r="AE2743" s="190" t="s">
        <v>189</v>
      </c>
      <c r="AF2743" s="190">
        <v>1</v>
      </c>
      <c r="AG2743" s="190">
        <v>100</v>
      </c>
      <c r="AI2743">
        <f t="shared" si="150"/>
        <v>6505</v>
      </c>
      <c r="AJ2743" t="str">
        <f t="shared" si="151"/>
        <v>Rest of WA</v>
      </c>
    </row>
    <row r="2744" spans="28:36" x14ac:dyDescent="0.2">
      <c r="AB2744" s="190">
        <v>6506</v>
      </c>
      <c r="AC2744" s="190">
        <v>6506</v>
      </c>
      <c r="AD2744" s="190" t="s">
        <v>227</v>
      </c>
      <c r="AE2744" s="190" t="s">
        <v>189</v>
      </c>
      <c r="AF2744" s="190">
        <v>1</v>
      </c>
      <c r="AG2744" s="190">
        <v>100</v>
      </c>
      <c r="AI2744">
        <f t="shared" si="150"/>
        <v>6506</v>
      </c>
      <c r="AJ2744" t="str">
        <f t="shared" si="151"/>
        <v>Rest of WA</v>
      </c>
    </row>
    <row r="2745" spans="28:36" x14ac:dyDescent="0.2">
      <c r="AB2745" s="190">
        <v>6507</v>
      </c>
      <c r="AC2745" s="190">
        <v>6507</v>
      </c>
      <c r="AD2745" s="190" t="s">
        <v>227</v>
      </c>
      <c r="AE2745" s="190" t="s">
        <v>189</v>
      </c>
      <c r="AF2745" s="190">
        <v>1</v>
      </c>
      <c r="AG2745" s="190">
        <v>100</v>
      </c>
      <c r="AI2745">
        <f t="shared" si="150"/>
        <v>6507</v>
      </c>
      <c r="AJ2745" t="str">
        <f t="shared" si="151"/>
        <v>Rest of WA</v>
      </c>
    </row>
    <row r="2746" spans="28:36" x14ac:dyDescent="0.2">
      <c r="AB2746" s="190">
        <v>6509</v>
      </c>
      <c r="AC2746" s="190">
        <v>6509</v>
      </c>
      <c r="AD2746" s="190" t="s">
        <v>227</v>
      </c>
      <c r="AE2746" s="190" t="s">
        <v>189</v>
      </c>
      <c r="AF2746" s="190">
        <v>1</v>
      </c>
      <c r="AG2746" s="190">
        <v>100</v>
      </c>
      <c r="AI2746">
        <f t="shared" si="150"/>
        <v>6509</v>
      </c>
      <c r="AJ2746" t="str">
        <f t="shared" si="151"/>
        <v>Rest of WA</v>
      </c>
    </row>
    <row r="2747" spans="28:36" x14ac:dyDescent="0.2">
      <c r="AB2747" s="190">
        <v>6510</v>
      </c>
      <c r="AC2747" s="190">
        <v>6510</v>
      </c>
      <c r="AD2747" s="190" t="s">
        <v>227</v>
      </c>
      <c r="AE2747" s="190" t="s">
        <v>189</v>
      </c>
      <c r="AF2747" s="190">
        <v>1</v>
      </c>
      <c r="AG2747" s="190">
        <v>100</v>
      </c>
      <c r="AI2747">
        <f t="shared" si="150"/>
        <v>6510</v>
      </c>
      <c r="AJ2747" t="str">
        <f t="shared" si="151"/>
        <v>Rest of WA</v>
      </c>
    </row>
    <row r="2748" spans="28:36" x14ac:dyDescent="0.2">
      <c r="AB2748" s="190">
        <v>6511</v>
      </c>
      <c r="AC2748" s="190">
        <v>6511</v>
      </c>
      <c r="AD2748" s="190" t="s">
        <v>227</v>
      </c>
      <c r="AE2748" s="190" t="s">
        <v>189</v>
      </c>
      <c r="AF2748" s="190">
        <v>1</v>
      </c>
      <c r="AG2748" s="190">
        <v>100</v>
      </c>
      <c r="AI2748">
        <f t="shared" si="150"/>
        <v>6511</v>
      </c>
      <c r="AJ2748" t="str">
        <f t="shared" si="151"/>
        <v>Rest of WA</v>
      </c>
    </row>
    <row r="2749" spans="28:36" x14ac:dyDescent="0.2">
      <c r="AB2749" s="190">
        <v>6512</v>
      </c>
      <c r="AC2749" s="190">
        <v>6512</v>
      </c>
      <c r="AD2749" s="190" t="s">
        <v>227</v>
      </c>
      <c r="AE2749" s="190" t="s">
        <v>189</v>
      </c>
      <c r="AF2749" s="190">
        <v>1</v>
      </c>
      <c r="AG2749" s="190">
        <v>100</v>
      </c>
      <c r="AI2749">
        <f t="shared" si="150"/>
        <v>6512</v>
      </c>
      <c r="AJ2749" t="str">
        <f t="shared" si="151"/>
        <v>Rest of WA</v>
      </c>
    </row>
    <row r="2750" spans="28:36" x14ac:dyDescent="0.2">
      <c r="AB2750" s="190">
        <v>6513</v>
      </c>
      <c r="AC2750" s="190">
        <v>6513</v>
      </c>
      <c r="AD2750" s="190" t="s">
        <v>227</v>
      </c>
      <c r="AE2750" s="190" t="s">
        <v>189</v>
      </c>
      <c r="AF2750" s="190">
        <v>1</v>
      </c>
      <c r="AG2750" s="190">
        <v>100</v>
      </c>
      <c r="AI2750">
        <f t="shared" si="150"/>
        <v>6513</v>
      </c>
      <c r="AJ2750" t="str">
        <f t="shared" si="151"/>
        <v>Rest of WA</v>
      </c>
    </row>
    <row r="2751" spans="28:36" x14ac:dyDescent="0.2">
      <c r="AB2751" s="190">
        <v>6514</v>
      </c>
      <c r="AC2751" s="190">
        <v>6514</v>
      </c>
      <c r="AD2751" s="190" t="s">
        <v>227</v>
      </c>
      <c r="AE2751" s="190" t="s">
        <v>189</v>
      </c>
      <c r="AF2751" s="190">
        <v>0.99999800000000005</v>
      </c>
      <c r="AG2751" s="190">
        <v>99.999799999999993</v>
      </c>
      <c r="AI2751">
        <f t="shared" ref="AI2751:AI2814" si="152">AB2751*1</f>
        <v>6514</v>
      </c>
      <c r="AJ2751" t="str">
        <f t="shared" ref="AJ2751:AJ2814" si="153">AE2751</f>
        <v>Rest of WA</v>
      </c>
    </row>
    <row r="2752" spans="28:36" x14ac:dyDescent="0.2">
      <c r="AB2752" s="190">
        <v>6515</v>
      </c>
      <c r="AC2752" s="190">
        <v>6515</v>
      </c>
      <c r="AD2752" s="190" t="s">
        <v>227</v>
      </c>
      <c r="AE2752" s="190" t="s">
        <v>189</v>
      </c>
      <c r="AF2752" s="190">
        <v>1</v>
      </c>
      <c r="AG2752" s="190">
        <v>100</v>
      </c>
      <c r="AI2752">
        <f t="shared" si="152"/>
        <v>6515</v>
      </c>
      <c r="AJ2752" t="str">
        <f t="shared" si="153"/>
        <v>Rest of WA</v>
      </c>
    </row>
    <row r="2753" spans="28:36" x14ac:dyDescent="0.2">
      <c r="AB2753" s="190">
        <v>6516</v>
      </c>
      <c r="AC2753" s="190">
        <v>6516</v>
      </c>
      <c r="AD2753" s="190" t="s">
        <v>227</v>
      </c>
      <c r="AE2753" s="190" t="s">
        <v>189</v>
      </c>
      <c r="AF2753" s="190">
        <v>1</v>
      </c>
      <c r="AG2753" s="190">
        <v>100</v>
      </c>
      <c r="AI2753">
        <f t="shared" si="152"/>
        <v>6516</v>
      </c>
      <c r="AJ2753" t="str">
        <f t="shared" si="153"/>
        <v>Rest of WA</v>
      </c>
    </row>
    <row r="2754" spans="28:36" x14ac:dyDescent="0.2">
      <c r="AB2754" s="190">
        <v>6517</v>
      </c>
      <c r="AC2754" s="190">
        <v>6517</v>
      </c>
      <c r="AD2754" s="190" t="s">
        <v>227</v>
      </c>
      <c r="AE2754" s="190" t="s">
        <v>189</v>
      </c>
      <c r="AF2754" s="190">
        <v>1</v>
      </c>
      <c r="AG2754" s="190">
        <v>100</v>
      </c>
      <c r="AI2754">
        <f t="shared" si="152"/>
        <v>6517</v>
      </c>
      <c r="AJ2754" t="str">
        <f t="shared" si="153"/>
        <v>Rest of WA</v>
      </c>
    </row>
    <row r="2755" spans="28:36" x14ac:dyDescent="0.2">
      <c r="AB2755" s="190">
        <v>6518</v>
      </c>
      <c r="AC2755" s="190">
        <v>6518</v>
      </c>
      <c r="AD2755" s="190" t="s">
        <v>227</v>
      </c>
      <c r="AE2755" s="190" t="s">
        <v>189</v>
      </c>
      <c r="AF2755" s="190">
        <v>1</v>
      </c>
      <c r="AG2755" s="190">
        <v>100</v>
      </c>
      <c r="AI2755">
        <f t="shared" si="152"/>
        <v>6518</v>
      </c>
      <c r="AJ2755" t="str">
        <f t="shared" si="153"/>
        <v>Rest of WA</v>
      </c>
    </row>
    <row r="2756" spans="28:36" x14ac:dyDescent="0.2">
      <c r="AB2756" s="190">
        <v>6519</v>
      </c>
      <c r="AC2756" s="190">
        <v>6519</v>
      </c>
      <c r="AD2756" s="190" t="s">
        <v>227</v>
      </c>
      <c r="AE2756" s="190" t="s">
        <v>189</v>
      </c>
      <c r="AF2756" s="190">
        <v>1</v>
      </c>
      <c r="AG2756" s="190">
        <v>100</v>
      </c>
      <c r="AI2756">
        <f t="shared" si="152"/>
        <v>6519</v>
      </c>
      <c r="AJ2756" t="str">
        <f t="shared" si="153"/>
        <v>Rest of WA</v>
      </c>
    </row>
    <row r="2757" spans="28:36" x14ac:dyDescent="0.2">
      <c r="AB2757" s="190">
        <v>6521</v>
      </c>
      <c r="AC2757" s="190">
        <v>6521</v>
      </c>
      <c r="AD2757" s="190" t="s">
        <v>227</v>
      </c>
      <c r="AE2757" s="190" t="s">
        <v>189</v>
      </c>
      <c r="AF2757" s="190">
        <v>1</v>
      </c>
      <c r="AG2757" s="190">
        <v>100</v>
      </c>
      <c r="AI2757">
        <f t="shared" si="152"/>
        <v>6521</v>
      </c>
      <c r="AJ2757" t="str">
        <f t="shared" si="153"/>
        <v>Rest of WA</v>
      </c>
    </row>
    <row r="2758" spans="28:36" x14ac:dyDescent="0.2">
      <c r="AB2758" s="190">
        <v>6522</v>
      </c>
      <c r="AC2758" s="190">
        <v>6522</v>
      </c>
      <c r="AD2758" s="190" t="s">
        <v>227</v>
      </c>
      <c r="AE2758" s="190" t="s">
        <v>189</v>
      </c>
      <c r="AF2758" s="190">
        <v>1</v>
      </c>
      <c r="AG2758" s="190">
        <v>100</v>
      </c>
      <c r="AI2758">
        <f t="shared" si="152"/>
        <v>6522</v>
      </c>
      <c r="AJ2758" t="str">
        <f t="shared" si="153"/>
        <v>Rest of WA</v>
      </c>
    </row>
    <row r="2759" spans="28:36" x14ac:dyDescent="0.2">
      <c r="AB2759" s="190">
        <v>6525</v>
      </c>
      <c r="AC2759" s="190">
        <v>6525</v>
      </c>
      <c r="AD2759" s="190" t="s">
        <v>227</v>
      </c>
      <c r="AE2759" s="190" t="s">
        <v>189</v>
      </c>
      <c r="AF2759" s="190">
        <v>1</v>
      </c>
      <c r="AG2759" s="190">
        <v>100</v>
      </c>
      <c r="AI2759">
        <f t="shared" si="152"/>
        <v>6525</v>
      </c>
      <c r="AJ2759" t="str">
        <f t="shared" si="153"/>
        <v>Rest of WA</v>
      </c>
    </row>
    <row r="2760" spans="28:36" x14ac:dyDescent="0.2">
      <c r="AB2760" s="190">
        <v>6528</v>
      </c>
      <c r="AC2760" s="190">
        <v>6528</v>
      </c>
      <c r="AD2760" s="190" t="s">
        <v>227</v>
      </c>
      <c r="AE2760" s="190" t="s">
        <v>189</v>
      </c>
      <c r="AF2760" s="190">
        <v>1</v>
      </c>
      <c r="AG2760" s="190">
        <v>100</v>
      </c>
      <c r="AI2760">
        <f t="shared" si="152"/>
        <v>6528</v>
      </c>
      <c r="AJ2760" t="str">
        <f t="shared" si="153"/>
        <v>Rest of WA</v>
      </c>
    </row>
    <row r="2761" spans="28:36" x14ac:dyDescent="0.2">
      <c r="AB2761" s="190">
        <v>6530</v>
      </c>
      <c r="AC2761" s="190">
        <v>6530</v>
      </c>
      <c r="AD2761" s="190" t="s">
        <v>227</v>
      </c>
      <c r="AE2761" s="190" t="s">
        <v>189</v>
      </c>
      <c r="AF2761" s="190">
        <v>0.99974300000000005</v>
      </c>
      <c r="AG2761" s="190">
        <v>99.974299999999999</v>
      </c>
      <c r="AI2761">
        <f t="shared" si="152"/>
        <v>6530</v>
      </c>
      <c r="AJ2761" t="str">
        <f t="shared" si="153"/>
        <v>Rest of WA</v>
      </c>
    </row>
    <row r="2762" spans="28:36" x14ac:dyDescent="0.2">
      <c r="AB2762" s="190">
        <v>6532</v>
      </c>
      <c r="AC2762" s="190">
        <v>6532</v>
      </c>
      <c r="AD2762" s="190" t="s">
        <v>227</v>
      </c>
      <c r="AE2762" s="190" t="s">
        <v>189</v>
      </c>
      <c r="AF2762" s="190">
        <v>0.99999700000000002</v>
      </c>
      <c r="AG2762" s="190">
        <v>99.999700000000004</v>
      </c>
      <c r="AI2762">
        <f t="shared" si="152"/>
        <v>6532</v>
      </c>
      <c r="AJ2762" t="str">
        <f t="shared" si="153"/>
        <v>Rest of WA</v>
      </c>
    </row>
    <row r="2763" spans="28:36" x14ac:dyDescent="0.2">
      <c r="AB2763" s="190">
        <v>6535</v>
      </c>
      <c r="AC2763" s="190">
        <v>6535</v>
      </c>
      <c r="AD2763" s="190" t="s">
        <v>227</v>
      </c>
      <c r="AE2763" s="190" t="s">
        <v>189</v>
      </c>
      <c r="AF2763" s="190">
        <v>1</v>
      </c>
      <c r="AG2763" s="190">
        <v>100</v>
      </c>
      <c r="AI2763">
        <f t="shared" si="152"/>
        <v>6535</v>
      </c>
      <c r="AJ2763" t="str">
        <f t="shared" si="153"/>
        <v>Rest of WA</v>
      </c>
    </row>
    <row r="2764" spans="28:36" x14ac:dyDescent="0.2">
      <c r="AB2764" s="190">
        <v>6536</v>
      </c>
      <c r="AC2764" s="190">
        <v>6536</v>
      </c>
      <c r="AD2764" s="190" t="s">
        <v>227</v>
      </c>
      <c r="AE2764" s="190" t="s">
        <v>189</v>
      </c>
      <c r="AF2764" s="190">
        <v>1</v>
      </c>
      <c r="AG2764" s="190">
        <v>100</v>
      </c>
      <c r="AI2764">
        <f t="shared" si="152"/>
        <v>6536</v>
      </c>
      <c r="AJ2764" t="str">
        <f t="shared" si="153"/>
        <v>Rest of WA</v>
      </c>
    </row>
    <row r="2765" spans="28:36" x14ac:dyDescent="0.2">
      <c r="AB2765" s="190">
        <v>6537</v>
      </c>
      <c r="AC2765" s="190">
        <v>6537</v>
      </c>
      <c r="AD2765" s="190" t="s">
        <v>227</v>
      </c>
      <c r="AE2765" s="190" t="s">
        <v>189</v>
      </c>
      <c r="AF2765" s="190">
        <v>0.98505100000000001</v>
      </c>
      <c r="AG2765" s="190">
        <v>98.505099999999999</v>
      </c>
      <c r="AI2765">
        <f t="shared" si="152"/>
        <v>6537</v>
      </c>
      <c r="AJ2765" t="str">
        <f t="shared" si="153"/>
        <v>Rest of WA</v>
      </c>
    </row>
    <row r="2766" spans="28:36" x14ac:dyDescent="0.2">
      <c r="AB2766" s="190">
        <v>6556</v>
      </c>
      <c r="AC2766" s="190">
        <v>6556</v>
      </c>
      <c r="AD2766" s="190" t="s">
        <v>248</v>
      </c>
      <c r="AE2766" s="190" t="s">
        <v>214</v>
      </c>
      <c r="AF2766" s="190">
        <v>1</v>
      </c>
      <c r="AG2766" s="190">
        <v>100</v>
      </c>
      <c r="AI2766">
        <f t="shared" si="152"/>
        <v>6556</v>
      </c>
      <c r="AJ2766" t="str">
        <f t="shared" si="153"/>
        <v>Greater Perth</v>
      </c>
    </row>
    <row r="2767" spans="28:36" x14ac:dyDescent="0.2">
      <c r="AB2767" s="190">
        <v>6558</v>
      </c>
      <c r="AC2767" s="190">
        <v>6558</v>
      </c>
      <c r="AD2767" s="190" t="s">
        <v>248</v>
      </c>
      <c r="AE2767" s="190" t="s">
        <v>214</v>
      </c>
      <c r="AF2767" s="190">
        <v>0.99835700000000005</v>
      </c>
      <c r="AG2767" s="190">
        <v>99.835700000000003</v>
      </c>
      <c r="AI2767">
        <f t="shared" si="152"/>
        <v>6558</v>
      </c>
      <c r="AJ2767" t="str">
        <f t="shared" si="153"/>
        <v>Greater Perth</v>
      </c>
    </row>
    <row r="2768" spans="28:36" x14ac:dyDescent="0.2">
      <c r="AB2768" s="190">
        <v>6558</v>
      </c>
      <c r="AC2768" s="190">
        <v>6558</v>
      </c>
      <c r="AD2768" s="190" t="s">
        <v>227</v>
      </c>
      <c r="AE2768" s="190" t="s">
        <v>189</v>
      </c>
      <c r="AF2768" s="190">
        <v>1.6433999999999999E-3</v>
      </c>
      <c r="AG2768" s="190">
        <v>0.16433800000000001</v>
      </c>
      <c r="AI2768">
        <f t="shared" si="152"/>
        <v>6558</v>
      </c>
      <c r="AJ2768" t="str">
        <f t="shared" si="153"/>
        <v>Rest of WA</v>
      </c>
    </row>
    <row r="2769" spans="28:36" x14ac:dyDescent="0.2">
      <c r="AB2769" s="190">
        <v>6560</v>
      </c>
      <c r="AC2769" s="190">
        <v>6560</v>
      </c>
      <c r="AD2769" s="190" t="s">
        <v>248</v>
      </c>
      <c r="AE2769" s="190" t="s">
        <v>214</v>
      </c>
      <c r="AF2769" s="190">
        <v>7.6571E-3</v>
      </c>
      <c r="AG2769" s="190">
        <v>0.76570700000000003</v>
      </c>
      <c r="AI2769">
        <f t="shared" si="152"/>
        <v>6560</v>
      </c>
      <c r="AJ2769" t="str">
        <f t="shared" si="153"/>
        <v>Greater Perth</v>
      </c>
    </row>
    <row r="2770" spans="28:36" x14ac:dyDescent="0.2">
      <c r="AB2770" s="190">
        <v>6560</v>
      </c>
      <c r="AC2770" s="190">
        <v>6560</v>
      </c>
      <c r="AD2770" s="190" t="s">
        <v>227</v>
      </c>
      <c r="AE2770" s="190" t="s">
        <v>189</v>
      </c>
      <c r="AF2770" s="190">
        <v>0.99234299999999998</v>
      </c>
      <c r="AG2770" s="190">
        <v>99.234300000000005</v>
      </c>
      <c r="AI2770">
        <f t="shared" si="152"/>
        <v>6560</v>
      </c>
      <c r="AJ2770" t="str">
        <f t="shared" si="153"/>
        <v>Rest of WA</v>
      </c>
    </row>
    <row r="2771" spans="28:36" x14ac:dyDescent="0.2">
      <c r="AB2771" s="190">
        <v>6562</v>
      </c>
      <c r="AC2771" s="190">
        <v>6562</v>
      </c>
      <c r="AD2771" s="190" t="s">
        <v>227</v>
      </c>
      <c r="AE2771" s="190" t="s">
        <v>189</v>
      </c>
      <c r="AF2771" s="190">
        <v>1</v>
      </c>
      <c r="AG2771" s="190">
        <v>100</v>
      </c>
      <c r="AI2771">
        <f t="shared" si="152"/>
        <v>6562</v>
      </c>
      <c r="AJ2771" t="str">
        <f t="shared" si="153"/>
        <v>Rest of WA</v>
      </c>
    </row>
    <row r="2772" spans="28:36" x14ac:dyDescent="0.2">
      <c r="AB2772" s="190">
        <v>6564</v>
      </c>
      <c r="AC2772" s="190">
        <v>6564</v>
      </c>
      <c r="AD2772" s="190" t="s">
        <v>227</v>
      </c>
      <c r="AE2772" s="190" t="s">
        <v>189</v>
      </c>
      <c r="AF2772" s="190">
        <v>1</v>
      </c>
      <c r="AG2772" s="190">
        <v>100</v>
      </c>
      <c r="AI2772">
        <f t="shared" si="152"/>
        <v>6564</v>
      </c>
      <c r="AJ2772" t="str">
        <f t="shared" si="153"/>
        <v>Rest of WA</v>
      </c>
    </row>
    <row r="2773" spans="28:36" x14ac:dyDescent="0.2">
      <c r="AB2773" s="190">
        <v>6566</v>
      </c>
      <c r="AC2773" s="190">
        <v>6566</v>
      </c>
      <c r="AD2773" s="190" t="s">
        <v>227</v>
      </c>
      <c r="AE2773" s="190" t="s">
        <v>189</v>
      </c>
      <c r="AF2773" s="190">
        <v>1</v>
      </c>
      <c r="AG2773" s="190">
        <v>100</v>
      </c>
      <c r="AI2773">
        <f t="shared" si="152"/>
        <v>6566</v>
      </c>
      <c r="AJ2773" t="str">
        <f t="shared" si="153"/>
        <v>Rest of WA</v>
      </c>
    </row>
    <row r="2774" spans="28:36" x14ac:dyDescent="0.2">
      <c r="AB2774" s="190">
        <v>6567</v>
      </c>
      <c r="AC2774" s="190">
        <v>6567</v>
      </c>
      <c r="AD2774" s="190" t="s">
        <v>227</v>
      </c>
      <c r="AE2774" s="190" t="s">
        <v>189</v>
      </c>
      <c r="AF2774" s="190">
        <v>1</v>
      </c>
      <c r="AG2774" s="190">
        <v>100</v>
      </c>
      <c r="AI2774">
        <f t="shared" si="152"/>
        <v>6567</v>
      </c>
      <c r="AJ2774" t="str">
        <f t="shared" si="153"/>
        <v>Rest of WA</v>
      </c>
    </row>
    <row r="2775" spans="28:36" x14ac:dyDescent="0.2">
      <c r="AB2775" s="190">
        <v>6568</v>
      </c>
      <c r="AC2775" s="190">
        <v>6568</v>
      </c>
      <c r="AD2775" s="190" t="s">
        <v>227</v>
      </c>
      <c r="AE2775" s="190" t="s">
        <v>189</v>
      </c>
      <c r="AF2775" s="190">
        <v>1</v>
      </c>
      <c r="AG2775" s="190">
        <v>100</v>
      </c>
      <c r="AI2775">
        <f t="shared" si="152"/>
        <v>6568</v>
      </c>
      <c r="AJ2775" t="str">
        <f t="shared" si="153"/>
        <v>Rest of WA</v>
      </c>
    </row>
    <row r="2776" spans="28:36" x14ac:dyDescent="0.2">
      <c r="AB2776" s="190">
        <v>6569</v>
      </c>
      <c r="AC2776" s="190">
        <v>6569</v>
      </c>
      <c r="AD2776" s="190" t="s">
        <v>227</v>
      </c>
      <c r="AE2776" s="190" t="s">
        <v>189</v>
      </c>
      <c r="AF2776" s="190">
        <v>1</v>
      </c>
      <c r="AG2776" s="190">
        <v>100</v>
      </c>
      <c r="AI2776">
        <f t="shared" si="152"/>
        <v>6569</v>
      </c>
      <c r="AJ2776" t="str">
        <f t="shared" si="153"/>
        <v>Rest of WA</v>
      </c>
    </row>
    <row r="2777" spans="28:36" x14ac:dyDescent="0.2">
      <c r="AB2777" s="190">
        <v>6571</v>
      </c>
      <c r="AC2777" s="190">
        <v>6571</v>
      </c>
      <c r="AD2777" s="190" t="s">
        <v>227</v>
      </c>
      <c r="AE2777" s="190" t="s">
        <v>189</v>
      </c>
      <c r="AF2777" s="190">
        <v>1</v>
      </c>
      <c r="AG2777" s="190">
        <v>100</v>
      </c>
      <c r="AI2777">
        <f t="shared" si="152"/>
        <v>6571</v>
      </c>
      <c r="AJ2777" t="str">
        <f t="shared" si="153"/>
        <v>Rest of WA</v>
      </c>
    </row>
    <row r="2778" spans="28:36" x14ac:dyDescent="0.2">
      <c r="AB2778" s="190">
        <v>6572</v>
      </c>
      <c r="AC2778" s="190">
        <v>6572</v>
      </c>
      <c r="AD2778" s="190" t="s">
        <v>227</v>
      </c>
      <c r="AE2778" s="190" t="s">
        <v>189</v>
      </c>
      <c r="AF2778" s="190">
        <v>1</v>
      </c>
      <c r="AG2778" s="190">
        <v>100</v>
      </c>
      <c r="AI2778">
        <f t="shared" si="152"/>
        <v>6572</v>
      </c>
      <c r="AJ2778" t="str">
        <f t="shared" si="153"/>
        <v>Rest of WA</v>
      </c>
    </row>
    <row r="2779" spans="28:36" x14ac:dyDescent="0.2">
      <c r="AB2779" s="190">
        <v>6574</v>
      </c>
      <c r="AC2779" s="190">
        <v>6574</v>
      </c>
      <c r="AD2779" s="190" t="s">
        <v>227</v>
      </c>
      <c r="AE2779" s="190" t="s">
        <v>189</v>
      </c>
      <c r="AF2779" s="190">
        <v>1</v>
      </c>
      <c r="AG2779" s="190">
        <v>100</v>
      </c>
      <c r="AI2779">
        <f t="shared" si="152"/>
        <v>6574</v>
      </c>
      <c r="AJ2779" t="str">
        <f t="shared" si="153"/>
        <v>Rest of WA</v>
      </c>
    </row>
    <row r="2780" spans="28:36" x14ac:dyDescent="0.2">
      <c r="AB2780" s="190">
        <v>6575</v>
      </c>
      <c r="AC2780" s="190">
        <v>6575</v>
      </c>
      <c r="AD2780" s="190" t="s">
        <v>227</v>
      </c>
      <c r="AE2780" s="190" t="s">
        <v>189</v>
      </c>
      <c r="AF2780" s="190">
        <v>1</v>
      </c>
      <c r="AG2780" s="190">
        <v>100</v>
      </c>
      <c r="AI2780">
        <f t="shared" si="152"/>
        <v>6575</v>
      </c>
      <c r="AJ2780" t="str">
        <f t="shared" si="153"/>
        <v>Rest of WA</v>
      </c>
    </row>
    <row r="2781" spans="28:36" x14ac:dyDescent="0.2">
      <c r="AB2781" s="190">
        <v>6603</v>
      </c>
      <c r="AC2781" s="190">
        <v>6603</v>
      </c>
      <c r="AD2781" s="190" t="s">
        <v>227</v>
      </c>
      <c r="AE2781" s="190" t="s">
        <v>189</v>
      </c>
      <c r="AF2781" s="190">
        <v>1</v>
      </c>
      <c r="AG2781" s="190">
        <v>100</v>
      </c>
      <c r="AI2781">
        <f t="shared" si="152"/>
        <v>6603</v>
      </c>
      <c r="AJ2781" t="str">
        <f t="shared" si="153"/>
        <v>Rest of WA</v>
      </c>
    </row>
    <row r="2782" spans="28:36" x14ac:dyDescent="0.2">
      <c r="AB2782" s="190">
        <v>6605</v>
      </c>
      <c r="AC2782" s="190">
        <v>6605</v>
      </c>
      <c r="AD2782" s="190" t="s">
        <v>227</v>
      </c>
      <c r="AE2782" s="190" t="s">
        <v>189</v>
      </c>
      <c r="AF2782" s="190">
        <v>1</v>
      </c>
      <c r="AG2782" s="190">
        <v>100</v>
      </c>
      <c r="AI2782">
        <f t="shared" si="152"/>
        <v>6605</v>
      </c>
      <c r="AJ2782" t="str">
        <f t="shared" si="153"/>
        <v>Rest of WA</v>
      </c>
    </row>
    <row r="2783" spans="28:36" x14ac:dyDescent="0.2">
      <c r="AB2783" s="190">
        <v>6606</v>
      </c>
      <c r="AC2783" s="190">
        <v>6606</v>
      </c>
      <c r="AD2783" s="190" t="s">
        <v>227</v>
      </c>
      <c r="AE2783" s="190" t="s">
        <v>189</v>
      </c>
      <c r="AF2783" s="190">
        <v>1</v>
      </c>
      <c r="AG2783" s="190">
        <v>100</v>
      </c>
      <c r="AI2783">
        <f t="shared" si="152"/>
        <v>6606</v>
      </c>
      <c r="AJ2783" t="str">
        <f t="shared" si="153"/>
        <v>Rest of WA</v>
      </c>
    </row>
    <row r="2784" spans="28:36" x14ac:dyDescent="0.2">
      <c r="AB2784" s="190">
        <v>6608</v>
      </c>
      <c r="AC2784" s="190">
        <v>6608</v>
      </c>
      <c r="AD2784" s="190" t="s">
        <v>227</v>
      </c>
      <c r="AE2784" s="190" t="s">
        <v>189</v>
      </c>
      <c r="AF2784" s="190">
        <v>1</v>
      </c>
      <c r="AG2784" s="190">
        <v>100</v>
      </c>
      <c r="AI2784">
        <f t="shared" si="152"/>
        <v>6608</v>
      </c>
      <c r="AJ2784" t="str">
        <f t="shared" si="153"/>
        <v>Rest of WA</v>
      </c>
    </row>
    <row r="2785" spans="28:36" x14ac:dyDescent="0.2">
      <c r="AB2785" s="190">
        <v>6609</v>
      </c>
      <c r="AC2785" s="190">
        <v>6609</v>
      </c>
      <c r="AD2785" s="190" t="s">
        <v>227</v>
      </c>
      <c r="AE2785" s="190" t="s">
        <v>189</v>
      </c>
      <c r="AF2785" s="190">
        <v>1</v>
      </c>
      <c r="AG2785" s="190">
        <v>100</v>
      </c>
      <c r="AI2785">
        <f t="shared" si="152"/>
        <v>6609</v>
      </c>
      <c r="AJ2785" t="str">
        <f t="shared" si="153"/>
        <v>Rest of WA</v>
      </c>
    </row>
    <row r="2786" spans="28:36" x14ac:dyDescent="0.2">
      <c r="AB2786" s="190">
        <v>6612</v>
      </c>
      <c r="AC2786" s="190">
        <v>6612</v>
      </c>
      <c r="AD2786" s="190" t="s">
        <v>227</v>
      </c>
      <c r="AE2786" s="190" t="s">
        <v>189</v>
      </c>
      <c r="AF2786" s="190">
        <v>1</v>
      </c>
      <c r="AG2786" s="190">
        <v>100</v>
      </c>
      <c r="AI2786">
        <f t="shared" si="152"/>
        <v>6612</v>
      </c>
      <c r="AJ2786" t="str">
        <f t="shared" si="153"/>
        <v>Rest of WA</v>
      </c>
    </row>
    <row r="2787" spans="28:36" x14ac:dyDescent="0.2">
      <c r="AB2787" s="190">
        <v>6613</v>
      </c>
      <c r="AC2787" s="190">
        <v>6613</v>
      </c>
      <c r="AD2787" s="190" t="s">
        <v>227</v>
      </c>
      <c r="AE2787" s="190" t="s">
        <v>189</v>
      </c>
      <c r="AF2787" s="190">
        <v>1</v>
      </c>
      <c r="AG2787" s="190">
        <v>100</v>
      </c>
      <c r="AI2787">
        <f t="shared" si="152"/>
        <v>6613</v>
      </c>
      <c r="AJ2787" t="str">
        <f t="shared" si="153"/>
        <v>Rest of WA</v>
      </c>
    </row>
    <row r="2788" spans="28:36" x14ac:dyDescent="0.2">
      <c r="AB2788" s="190">
        <v>6614</v>
      </c>
      <c r="AC2788" s="190">
        <v>6614</v>
      </c>
      <c r="AD2788" s="190" t="s">
        <v>227</v>
      </c>
      <c r="AE2788" s="190" t="s">
        <v>189</v>
      </c>
      <c r="AF2788" s="190">
        <v>1</v>
      </c>
      <c r="AG2788" s="190">
        <v>100</v>
      </c>
      <c r="AI2788">
        <f t="shared" si="152"/>
        <v>6614</v>
      </c>
      <c r="AJ2788" t="str">
        <f t="shared" si="153"/>
        <v>Rest of WA</v>
      </c>
    </row>
    <row r="2789" spans="28:36" x14ac:dyDescent="0.2">
      <c r="AB2789" s="190">
        <v>6616</v>
      </c>
      <c r="AC2789" s="190">
        <v>6616</v>
      </c>
      <c r="AD2789" s="190" t="s">
        <v>227</v>
      </c>
      <c r="AE2789" s="190" t="s">
        <v>189</v>
      </c>
      <c r="AF2789" s="190">
        <v>1</v>
      </c>
      <c r="AG2789" s="190">
        <v>100</v>
      </c>
      <c r="AI2789">
        <f t="shared" si="152"/>
        <v>6616</v>
      </c>
      <c r="AJ2789" t="str">
        <f t="shared" si="153"/>
        <v>Rest of WA</v>
      </c>
    </row>
    <row r="2790" spans="28:36" x14ac:dyDescent="0.2">
      <c r="AB2790" s="190">
        <v>6620</v>
      </c>
      <c r="AC2790" s="190">
        <v>6620</v>
      </c>
      <c r="AD2790" s="190" t="s">
        <v>227</v>
      </c>
      <c r="AE2790" s="190" t="s">
        <v>189</v>
      </c>
      <c r="AF2790" s="190">
        <v>1</v>
      </c>
      <c r="AG2790" s="190">
        <v>100</v>
      </c>
      <c r="AI2790">
        <f t="shared" si="152"/>
        <v>6620</v>
      </c>
      <c r="AJ2790" t="str">
        <f t="shared" si="153"/>
        <v>Rest of WA</v>
      </c>
    </row>
    <row r="2791" spans="28:36" x14ac:dyDescent="0.2">
      <c r="AB2791" s="190">
        <v>6623</v>
      </c>
      <c r="AC2791" s="190">
        <v>6623</v>
      </c>
      <c r="AD2791" s="190" t="s">
        <v>227</v>
      </c>
      <c r="AE2791" s="190" t="s">
        <v>189</v>
      </c>
      <c r="AF2791" s="190">
        <v>1</v>
      </c>
      <c r="AG2791" s="190">
        <v>100</v>
      </c>
      <c r="AI2791">
        <f t="shared" si="152"/>
        <v>6623</v>
      </c>
      <c r="AJ2791" t="str">
        <f t="shared" si="153"/>
        <v>Rest of WA</v>
      </c>
    </row>
    <row r="2792" spans="28:36" x14ac:dyDescent="0.2">
      <c r="AB2792" s="190">
        <v>6625</v>
      </c>
      <c r="AC2792" s="190">
        <v>6625</v>
      </c>
      <c r="AD2792" s="190" t="s">
        <v>227</v>
      </c>
      <c r="AE2792" s="190" t="s">
        <v>189</v>
      </c>
      <c r="AF2792" s="190">
        <v>1</v>
      </c>
      <c r="AG2792" s="190">
        <v>100</v>
      </c>
      <c r="AI2792">
        <f t="shared" si="152"/>
        <v>6625</v>
      </c>
      <c r="AJ2792" t="str">
        <f t="shared" si="153"/>
        <v>Rest of WA</v>
      </c>
    </row>
    <row r="2793" spans="28:36" x14ac:dyDescent="0.2">
      <c r="AB2793" s="190">
        <v>6627</v>
      </c>
      <c r="AC2793" s="190">
        <v>6627</v>
      </c>
      <c r="AD2793" s="190" t="s">
        <v>227</v>
      </c>
      <c r="AE2793" s="190" t="s">
        <v>189</v>
      </c>
      <c r="AF2793" s="190">
        <v>1</v>
      </c>
      <c r="AG2793" s="190">
        <v>100</v>
      </c>
      <c r="AI2793">
        <f t="shared" si="152"/>
        <v>6627</v>
      </c>
      <c r="AJ2793" t="str">
        <f t="shared" si="153"/>
        <v>Rest of WA</v>
      </c>
    </row>
    <row r="2794" spans="28:36" x14ac:dyDescent="0.2">
      <c r="AB2794" s="190">
        <v>6628</v>
      </c>
      <c r="AC2794" s="190">
        <v>6628</v>
      </c>
      <c r="AD2794" s="190" t="s">
        <v>227</v>
      </c>
      <c r="AE2794" s="190" t="s">
        <v>189</v>
      </c>
      <c r="AF2794" s="190">
        <v>1</v>
      </c>
      <c r="AG2794" s="190">
        <v>100</v>
      </c>
      <c r="AI2794">
        <f t="shared" si="152"/>
        <v>6628</v>
      </c>
      <c r="AJ2794" t="str">
        <f t="shared" si="153"/>
        <v>Rest of WA</v>
      </c>
    </row>
    <row r="2795" spans="28:36" x14ac:dyDescent="0.2">
      <c r="AB2795" s="190">
        <v>6630</v>
      </c>
      <c r="AC2795" s="190">
        <v>6630</v>
      </c>
      <c r="AD2795" s="190" t="s">
        <v>227</v>
      </c>
      <c r="AE2795" s="190" t="s">
        <v>189</v>
      </c>
      <c r="AF2795" s="190">
        <v>1</v>
      </c>
      <c r="AG2795" s="190">
        <v>100</v>
      </c>
      <c r="AI2795">
        <f t="shared" si="152"/>
        <v>6630</v>
      </c>
      <c r="AJ2795" t="str">
        <f t="shared" si="153"/>
        <v>Rest of WA</v>
      </c>
    </row>
    <row r="2796" spans="28:36" x14ac:dyDescent="0.2">
      <c r="AB2796" s="190">
        <v>6631</v>
      </c>
      <c r="AC2796" s="190">
        <v>6631</v>
      </c>
      <c r="AD2796" s="190" t="s">
        <v>227</v>
      </c>
      <c r="AE2796" s="190" t="s">
        <v>189</v>
      </c>
      <c r="AF2796" s="190">
        <v>1</v>
      </c>
      <c r="AG2796" s="190">
        <v>100</v>
      </c>
      <c r="AI2796">
        <f t="shared" si="152"/>
        <v>6631</v>
      </c>
      <c r="AJ2796" t="str">
        <f t="shared" si="153"/>
        <v>Rest of WA</v>
      </c>
    </row>
    <row r="2797" spans="28:36" x14ac:dyDescent="0.2">
      <c r="AB2797" s="190">
        <v>6632</v>
      </c>
      <c r="AC2797" s="190">
        <v>6632</v>
      </c>
      <c r="AD2797" s="190" t="s">
        <v>227</v>
      </c>
      <c r="AE2797" s="190" t="s">
        <v>189</v>
      </c>
      <c r="AF2797" s="190">
        <v>1</v>
      </c>
      <c r="AG2797" s="190">
        <v>100</v>
      </c>
      <c r="AI2797">
        <f t="shared" si="152"/>
        <v>6632</v>
      </c>
      <c r="AJ2797" t="str">
        <f t="shared" si="153"/>
        <v>Rest of WA</v>
      </c>
    </row>
    <row r="2798" spans="28:36" x14ac:dyDescent="0.2">
      <c r="AB2798" s="190">
        <v>6635</v>
      </c>
      <c r="AC2798" s="190">
        <v>6635</v>
      </c>
      <c r="AD2798" s="190" t="s">
        <v>227</v>
      </c>
      <c r="AE2798" s="190" t="s">
        <v>189</v>
      </c>
      <c r="AF2798" s="190">
        <v>1</v>
      </c>
      <c r="AG2798" s="190">
        <v>100</v>
      </c>
      <c r="AI2798">
        <f t="shared" si="152"/>
        <v>6635</v>
      </c>
      <c r="AJ2798" t="str">
        <f t="shared" si="153"/>
        <v>Rest of WA</v>
      </c>
    </row>
    <row r="2799" spans="28:36" x14ac:dyDescent="0.2">
      <c r="AB2799" s="190">
        <v>6638</v>
      </c>
      <c r="AC2799" s="190">
        <v>6638</v>
      </c>
      <c r="AD2799" s="190" t="s">
        <v>227</v>
      </c>
      <c r="AE2799" s="190" t="s">
        <v>189</v>
      </c>
      <c r="AF2799" s="190">
        <v>1</v>
      </c>
      <c r="AG2799" s="190">
        <v>100</v>
      </c>
      <c r="AI2799">
        <f t="shared" si="152"/>
        <v>6638</v>
      </c>
      <c r="AJ2799" t="str">
        <f t="shared" si="153"/>
        <v>Rest of WA</v>
      </c>
    </row>
    <row r="2800" spans="28:36" x14ac:dyDescent="0.2">
      <c r="AB2800" s="190">
        <v>6639</v>
      </c>
      <c r="AC2800" s="190">
        <v>6639</v>
      </c>
      <c r="AD2800" s="190" t="s">
        <v>227</v>
      </c>
      <c r="AE2800" s="190" t="s">
        <v>189</v>
      </c>
      <c r="AF2800" s="190">
        <v>1</v>
      </c>
      <c r="AG2800" s="190">
        <v>100</v>
      </c>
      <c r="AI2800">
        <f t="shared" si="152"/>
        <v>6639</v>
      </c>
      <c r="AJ2800" t="str">
        <f t="shared" si="153"/>
        <v>Rest of WA</v>
      </c>
    </row>
    <row r="2801" spans="28:36" x14ac:dyDescent="0.2">
      <c r="AB2801" s="190">
        <v>6640</v>
      </c>
      <c r="AC2801" s="190">
        <v>6640</v>
      </c>
      <c r="AD2801" s="190" t="s">
        <v>227</v>
      </c>
      <c r="AE2801" s="190" t="s">
        <v>189</v>
      </c>
      <c r="AF2801" s="190">
        <v>1</v>
      </c>
      <c r="AG2801" s="190">
        <v>100</v>
      </c>
      <c r="AI2801">
        <f t="shared" si="152"/>
        <v>6640</v>
      </c>
      <c r="AJ2801" t="str">
        <f t="shared" si="153"/>
        <v>Rest of WA</v>
      </c>
    </row>
    <row r="2802" spans="28:36" x14ac:dyDescent="0.2">
      <c r="AB2802" s="190">
        <v>6642</v>
      </c>
      <c r="AC2802" s="190">
        <v>6642</v>
      </c>
      <c r="AD2802" s="190" t="s">
        <v>227</v>
      </c>
      <c r="AE2802" s="190" t="s">
        <v>189</v>
      </c>
      <c r="AF2802" s="190">
        <v>1</v>
      </c>
      <c r="AG2802" s="190">
        <v>100</v>
      </c>
      <c r="AI2802">
        <f t="shared" si="152"/>
        <v>6642</v>
      </c>
      <c r="AJ2802" t="str">
        <f t="shared" si="153"/>
        <v>Rest of WA</v>
      </c>
    </row>
    <row r="2803" spans="28:36" x14ac:dyDescent="0.2">
      <c r="AB2803" s="190">
        <v>6646</v>
      </c>
      <c r="AC2803" s="190">
        <v>6646</v>
      </c>
      <c r="AD2803" s="190" t="s">
        <v>227</v>
      </c>
      <c r="AE2803" s="190" t="s">
        <v>189</v>
      </c>
      <c r="AF2803" s="190">
        <v>1</v>
      </c>
      <c r="AG2803" s="190">
        <v>100</v>
      </c>
      <c r="AI2803">
        <f t="shared" si="152"/>
        <v>6646</v>
      </c>
      <c r="AJ2803" t="str">
        <f t="shared" si="153"/>
        <v>Rest of WA</v>
      </c>
    </row>
    <row r="2804" spans="28:36" x14ac:dyDescent="0.2">
      <c r="AB2804" s="190">
        <v>6701</v>
      </c>
      <c r="AC2804" s="190">
        <v>6701</v>
      </c>
      <c r="AD2804" s="190" t="s">
        <v>227</v>
      </c>
      <c r="AE2804" s="190" t="s">
        <v>189</v>
      </c>
      <c r="AF2804" s="190">
        <v>0.99861500000000003</v>
      </c>
      <c r="AG2804" s="190">
        <v>99.861500000000007</v>
      </c>
      <c r="AI2804">
        <f t="shared" si="152"/>
        <v>6701</v>
      </c>
      <c r="AJ2804" t="str">
        <f t="shared" si="153"/>
        <v>Rest of WA</v>
      </c>
    </row>
    <row r="2805" spans="28:36" x14ac:dyDescent="0.2">
      <c r="AB2805" s="190">
        <v>6705</v>
      </c>
      <c r="AC2805" s="190">
        <v>6705</v>
      </c>
      <c r="AD2805" s="190" t="s">
        <v>227</v>
      </c>
      <c r="AE2805" s="190" t="s">
        <v>189</v>
      </c>
      <c r="AF2805" s="190">
        <v>1</v>
      </c>
      <c r="AG2805" s="190">
        <v>100</v>
      </c>
      <c r="AI2805">
        <f t="shared" si="152"/>
        <v>6705</v>
      </c>
      <c r="AJ2805" t="str">
        <f t="shared" si="153"/>
        <v>Rest of WA</v>
      </c>
    </row>
    <row r="2806" spans="28:36" x14ac:dyDescent="0.2">
      <c r="AB2806" s="190">
        <v>6707</v>
      </c>
      <c r="AC2806" s="190">
        <v>6707</v>
      </c>
      <c r="AD2806" s="190" t="s">
        <v>227</v>
      </c>
      <c r="AE2806" s="190" t="s">
        <v>189</v>
      </c>
      <c r="AF2806" s="190">
        <v>0.99948499999999996</v>
      </c>
      <c r="AG2806" s="190">
        <v>99.948499999999996</v>
      </c>
      <c r="AI2806">
        <f t="shared" si="152"/>
        <v>6707</v>
      </c>
      <c r="AJ2806" t="str">
        <f t="shared" si="153"/>
        <v>Rest of WA</v>
      </c>
    </row>
    <row r="2807" spans="28:36" x14ac:dyDescent="0.2">
      <c r="AB2807" s="190">
        <v>6710</v>
      </c>
      <c r="AC2807" s="190">
        <v>6710</v>
      </c>
      <c r="AD2807" s="190" t="s">
        <v>227</v>
      </c>
      <c r="AE2807" s="190" t="s">
        <v>189</v>
      </c>
      <c r="AF2807" s="190">
        <v>0.96269199999999999</v>
      </c>
      <c r="AG2807" s="190">
        <v>96.269199999999998</v>
      </c>
      <c r="AI2807">
        <f t="shared" si="152"/>
        <v>6710</v>
      </c>
      <c r="AJ2807" t="str">
        <f t="shared" si="153"/>
        <v>Rest of WA</v>
      </c>
    </row>
    <row r="2808" spans="28:36" x14ac:dyDescent="0.2">
      <c r="AB2808" s="190">
        <v>6712</v>
      </c>
      <c r="AC2808" s="190">
        <v>6712</v>
      </c>
      <c r="AD2808" s="190" t="s">
        <v>227</v>
      </c>
      <c r="AE2808" s="190" t="s">
        <v>189</v>
      </c>
      <c r="AF2808" s="190">
        <v>0.977271</v>
      </c>
      <c r="AG2808" s="190">
        <v>97.727099999999993</v>
      </c>
      <c r="AI2808">
        <f t="shared" si="152"/>
        <v>6712</v>
      </c>
      <c r="AJ2808" t="str">
        <f t="shared" si="153"/>
        <v>Rest of WA</v>
      </c>
    </row>
    <row r="2809" spans="28:36" x14ac:dyDescent="0.2">
      <c r="AB2809" s="190">
        <v>6713</v>
      </c>
      <c r="AC2809" s="190">
        <v>6713</v>
      </c>
      <c r="AD2809" s="190" t="s">
        <v>227</v>
      </c>
      <c r="AE2809" s="190" t="s">
        <v>189</v>
      </c>
      <c r="AF2809" s="190">
        <v>0.999969</v>
      </c>
      <c r="AG2809" s="190">
        <v>99.996899999999997</v>
      </c>
      <c r="AI2809">
        <f t="shared" si="152"/>
        <v>6713</v>
      </c>
      <c r="AJ2809" t="str">
        <f t="shared" si="153"/>
        <v>Rest of WA</v>
      </c>
    </row>
    <row r="2810" spans="28:36" x14ac:dyDescent="0.2">
      <c r="AB2810" s="190">
        <v>6714</v>
      </c>
      <c r="AC2810" s="190">
        <v>6714</v>
      </c>
      <c r="AD2810" s="190" t="s">
        <v>227</v>
      </c>
      <c r="AE2810" s="190" t="s">
        <v>189</v>
      </c>
      <c r="AF2810" s="190">
        <v>0.99997400000000003</v>
      </c>
      <c r="AG2810" s="190">
        <v>99.997399999999999</v>
      </c>
      <c r="AI2810">
        <f t="shared" si="152"/>
        <v>6714</v>
      </c>
      <c r="AJ2810" t="str">
        <f t="shared" si="153"/>
        <v>Rest of WA</v>
      </c>
    </row>
    <row r="2811" spans="28:36" x14ac:dyDescent="0.2">
      <c r="AB2811" s="190">
        <v>6716</v>
      </c>
      <c r="AC2811" s="190">
        <v>6716</v>
      </c>
      <c r="AD2811" s="190" t="s">
        <v>227</v>
      </c>
      <c r="AE2811" s="190" t="s">
        <v>189</v>
      </c>
      <c r="AF2811" s="190">
        <v>1</v>
      </c>
      <c r="AG2811" s="190">
        <v>100</v>
      </c>
      <c r="AI2811">
        <f t="shared" si="152"/>
        <v>6716</v>
      </c>
      <c r="AJ2811" t="str">
        <f t="shared" si="153"/>
        <v>Rest of WA</v>
      </c>
    </row>
    <row r="2812" spans="28:36" x14ac:dyDescent="0.2">
      <c r="AB2812" s="190">
        <v>6718</v>
      </c>
      <c r="AC2812" s="190">
        <v>6718</v>
      </c>
      <c r="AD2812" s="190" t="s">
        <v>227</v>
      </c>
      <c r="AE2812" s="190" t="s">
        <v>189</v>
      </c>
      <c r="AF2812" s="190">
        <v>0.99999899999999997</v>
      </c>
      <c r="AG2812" s="190">
        <v>99.999899999999997</v>
      </c>
      <c r="AI2812">
        <f t="shared" si="152"/>
        <v>6718</v>
      </c>
      <c r="AJ2812" t="str">
        <f t="shared" si="153"/>
        <v>Rest of WA</v>
      </c>
    </row>
    <row r="2813" spans="28:36" x14ac:dyDescent="0.2">
      <c r="AB2813" s="190">
        <v>6720</v>
      </c>
      <c r="AC2813" s="190">
        <v>6720</v>
      </c>
      <c r="AD2813" s="190" t="s">
        <v>227</v>
      </c>
      <c r="AE2813" s="190" t="s">
        <v>189</v>
      </c>
      <c r="AF2813" s="190">
        <v>0.99999899999999997</v>
      </c>
      <c r="AG2813" s="190">
        <v>99.999899999999997</v>
      </c>
      <c r="AI2813">
        <f t="shared" si="152"/>
        <v>6720</v>
      </c>
      <c r="AJ2813" t="str">
        <f t="shared" si="153"/>
        <v>Rest of WA</v>
      </c>
    </row>
    <row r="2814" spans="28:36" x14ac:dyDescent="0.2">
      <c r="AB2814" s="190">
        <v>6721</v>
      </c>
      <c r="AC2814" s="190">
        <v>6721</v>
      </c>
      <c r="AD2814" s="190" t="s">
        <v>227</v>
      </c>
      <c r="AE2814" s="190" t="s">
        <v>189</v>
      </c>
      <c r="AF2814" s="190">
        <v>0.99734999999999996</v>
      </c>
      <c r="AG2814" s="190">
        <v>99.734999999999999</v>
      </c>
      <c r="AI2814">
        <f t="shared" si="152"/>
        <v>6721</v>
      </c>
      <c r="AJ2814" t="str">
        <f t="shared" si="153"/>
        <v>Rest of WA</v>
      </c>
    </row>
    <row r="2815" spans="28:36" x14ac:dyDescent="0.2">
      <c r="AB2815" s="190">
        <v>6722</v>
      </c>
      <c r="AC2815" s="190">
        <v>6722</v>
      </c>
      <c r="AD2815" s="190" t="s">
        <v>227</v>
      </c>
      <c r="AE2815" s="190" t="s">
        <v>189</v>
      </c>
      <c r="AF2815" s="190">
        <v>1</v>
      </c>
      <c r="AG2815" s="190">
        <v>100</v>
      </c>
      <c r="AI2815">
        <f t="shared" ref="AI2815:AI2878" si="154">AB2815*1</f>
        <v>6722</v>
      </c>
      <c r="AJ2815" t="str">
        <f t="shared" ref="AJ2815:AJ2878" si="155">AE2815</f>
        <v>Rest of WA</v>
      </c>
    </row>
    <row r="2816" spans="28:36" x14ac:dyDescent="0.2">
      <c r="AB2816" s="190">
        <v>6725</v>
      </c>
      <c r="AC2816" s="190">
        <v>6725</v>
      </c>
      <c r="AD2816" s="190" t="s">
        <v>227</v>
      </c>
      <c r="AE2816" s="190" t="s">
        <v>189</v>
      </c>
      <c r="AF2816" s="190">
        <v>0.99977300000000002</v>
      </c>
      <c r="AG2816" s="190">
        <v>99.9773</v>
      </c>
      <c r="AI2816">
        <f t="shared" si="154"/>
        <v>6725</v>
      </c>
      <c r="AJ2816" t="str">
        <f t="shared" si="155"/>
        <v>Rest of WA</v>
      </c>
    </row>
    <row r="2817" spans="28:36" x14ac:dyDescent="0.2">
      <c r="AB2817" s="190">
        <v>6726</v>
      </c>
      <c r="AC2817" s="190">
        <v>6726</v>
      </c>
      <c r="AD2817" s="190" t="s">
        <v>227</v>
      </c>
      <c r="AE2817" s="190" t="s">
        <v>189</v>
      </c>
      <c r="AF2817" s="190">
        <v>1</v>
      </c>
      <c r="AG2817" s="190">
        <v>100</v>
      </c>
      <c r="AI2817">
        <f t="shared" si="154"/>
        <v>6726</v>
      </c>
      <c r="AJ2817" t="str">
        <f t="shared" si="155"/>
        <v>Rest of WA</v>
      </c>
    </row>
    <row r="2818" spans="28:36" x14ac:dyDescent="0.2">
      <c r="AB2818" s="190">
        <v>6728</v>
      </c>
      <c r="AC2818" s="190">
        <v>6728</v>
      </c>
      <c r="AD2818" s="190" t="s">
        <v>227</v>
      </c>
      <c r="AE2818" s="190" t="s">
        <v>189</v>
      </c>
      <c r="AF2818" s="190">
        <v>0.99997999999999998</v>
      </c>
      <c r="AG2818" s="190">
        <v>99.998000000000005</v>
      </c>
      <c r="AI2818">
        <f t="shared" si="154"/>
        <v>6728</v>
      </c>
      <c r="AJ2818" t="str">
        <f t="shared" si="155"/>
        <v>Rest of WA</v>
      </c>
    </row>
    <row r="2819" spans="28:36" x14ac:dyDescent="0.2">
      <c r="AB2819" s="190">
        <v>6733</v>
      </c>
      <c r="AC2819" s="190">
        <v>6733</v>
      </c>
      <c r="AD2819" s="190" t="s">
        <v>227</v>
      </c>
      <c r="AE2819" s="190" t="s">
        <v>189</v>
      </c>
      <c r="AF2819" s="190">
        <v>0.97142899999999999</v>
      </c>
      <c r="AG2819" s="190">
        <v>97.142899999999997</v>
      </c>
      <c r="AI2819">
        <f t="shared" si="154"/>
        <v>6733</v>
      </c>
      <c r="AJ2819" t="str">
        <f t="shared" si="155"/>
        <v>Rest of WA</v>
      </c>
    </row>
    <row r="2820" spans="28:36" x14ac:dyDescent="0.2">
      <c r="AB2820" s="190">
        <v>6740</v>
      </c>
      <c r="AC2820" s="190">
        <v>6740</v>
      </c>
      <c r="AD2820" s="190" t="s">
        <v>227</v>
      </c>
      <c r="AE2820" s="190" t="s">
        <v>189</v>
      </c>
      <c r="AF2820" s="190">
        <v>0.99984300000000004</v>
      </c>
      <c r="AG2820" s="190">
        <v>99.984300000000005</v>
      </c>
      <c r="AI2820">
        <f t="shared" si="154"/>
        <v>6740</v>
      </c>
      <c r="AJ2820" t="str">
        <f t="shared" si="155"/>
        <v>Rest of WA</v>
      </c>
    </row>
    <row r="2821" spans="28:36" x14ac:dyDescent="0.2">
      <c r="AB2821" s="190">
        <v>6743</v>
      </c>
      <c r="AC2821" s="190">
        <v>6743</v>
      </c>
      <c r="AD2821" s="190" t="s">
        <v>227</v>
      </c>
      <c r="AE2821" s="190" t="s">
        <v>189</v>
      </c>
      <c r="AF2821" s="190">
        <v>0.99999800000000005</v>
      </c>
      <c r="AG2821" s="190">
        <v>99.999799999999993</v>
      </c>
      <c r="AI2821">
        <f t="shared" si="154"/>
        <v>6743</v>
      </c>
      <c r="AJ2821" t="str">
        <f t="shared" si="155"/>
        <v>Rest of WA</v>
      </c>
    </row>
    <row r="2822" spans="28:36" x14ac:dyDescent="0.2">
      <c r="AB2822" s="190">
        <v>6751</v>
      </c>
      <c r="AC2822" s="190">
        <v>6751</v>
      </c>
      <c r="AD2822" s="190" t="s">
        <v>227</v>
      </c>
      <c r="AE2822" s="190" t="s">
        <v>189</v>
      </c>
      <c r="AF2822" s="190">
        <v>1</v>
      </c>
      <c r="AG2822" s="190">
        <v>100</v>
      </c>
      <c r="AI2822">
        <f t="shared" si="154"/>
        <v>6751</v>
      </c>
      <c r="AJ2822" t="str">
        <f t="shared" si="155"/>
        <v>Rest of WA</v>
      </c>
    </row>
    <row r="2823" spans="28:36" x14ac:dyDescent="0.2">
      <c r="AB2823" s="190">
        <v>6753</v>
      </c>
      <c r="AC2823" s="190">
        <v>6753</v>
      </c>
      <c r="AD2823" s="190" t="s">
        <v>227</v>
      </c>
      <c r="AE2823" s="190" t="s">
        <v>189</v>
      </c>
      <c r="AF2823" s="190">
        <v>1</v>
      </c>
      <c r="AG2823" s="190">
        <v>100</v>
      </c>
      <c r="AI2823">
        <f t="shared" si="154"/>
        <v>6753</v>
      </c>
      <c r="AJ2823" t="str">
        <f t="shared" si="155"/>
        <v>Rest of WA</v>
      </c>
    </row>
    <row r="2824" spans="28:36" x14ac:dyDescent="0.2">
      <c r="AB2824" s="190">
        <v>6754</v>
      </c>
      <c r="AC2824" s="190">
        <v>6754</v>
      </c>
      <c r="AD2824" s="190" t="s">
        <v>227</v>
      </c>
      <c r="AE2824" s="190" t="s">
        <v>189</v>
      </c>
      <c r="AF2824" s="190">
        <v>1</v>
      </c>
      <c r="AG2824" s="190">
        <v>100</v>
      </c>
      <c r="AI2824">
        <f t="shared" si="154"/>
        <v>6754</v>
      </c>
      <c r="AJ2824" t="str">
        <f t="shared" si="155"/>
        <v>Rest of WA</v>
      </c>
    </row>
    <row r="2825" spans="28:36" x14ac:dyDescent="0.2">
      <c r="AB2825" s="190">
        <v>6758</v>
      </c>
      <c r="AC2825" s="190">
        <v>6758</v>
      </c>
      <c r="AD2825" s="190" t="s">
        <v>227</v>
      </c>
      <c r="AE2825" s="190" t="s">
        <v>189</v>
      </c>
      <c r="AF2825" s="190">
        <v>1</v>
      </c>
      <c r="AG2825" s="190">
        <v>100</v>
      </c>
      <c r="AI2825">
        <f t="shared" si="154"/>
        <v>6758</v>
      </c>
      <c r="AJ2825" t="str">
        <f t="shared" si="155"/>
        <v>Rest of WA</v>
      </c>
    </row>
    <row r="2826" spans="28:36" x14ac:dyDescent="0.2">
      <c r="AB2826" s="190">
        <v>6760</v>
      </c>
      <c r="AC2826" s="190">
        <v>6760</v>
      </c>
      <c r="AD2826" s="190" t="s">
        <v>227</v>
      </c>
      <c r="AE2826" s="190" t="s">
        <v>189</v>
      </c>
      <c r="AF2826" s="190">
        <v>1</v>
      </c>
      <c r="AG2826" s="190">
        <v>100</v>
      </c>
      <c r="AI2826">
        <f t="shared" si="154"/>
        <v>6760</v>
      </c>
      <c r="AJ2826" t="str">
        <f t="shared" si="155"/>
        <v>Rest of WA</v>
      </c>
    </row>
    <row r="2827" spans="28:36" x14ac:dyDescent="0.2">
      <c r="AB2827" s="190">
        <v>6762</v>
      </c>
      <c r="AC2827" s="190">
        <v>6762</v>
      </c>
      <c r="AD2827" s="190" t="s">
        <v>227</v>
      </c>
      <c r="AE2827" s="190" t="s">
        <v>189</v>
      </c>
      <c r="AF2827" s="190">
        <v>1</v>
      </c>
      <c r="AG2827" s="190">
        <v>100</v>
      </c>
      <c r="AI2827">
        <f t="shared" si="154"/>
        <v>6762</v>
      </c>
      <c r="AJ2827" t="str">
        <f t="shared" si="155"/>
        <v>Rest of WA</v>
      </c>
    </row>
    <row r="2828" spans="28:36" x14ac:dyDescent="0.2">
      <c r="AB2828" s="190">
        <v>6765</v>
      </c>
      <c r="AC2828" s="190">
        <v>6765</v>
      </c>
      <c r="AD2828" s="190" t="s">
        <v>227</v>
      </c>
      <c r="AE2828" s="190" t="s">
        <v>189</v>
      </c>
      <c r="AF2828" s="190">
        <v>1</v>
      </c>
      <c r="AG2828" s="190">
        <v>100</v>
      </c>
      <c r="AI2828">
        <f t="shared" si="154"/>
        <v>6765</v>
      </c>
      <c r="AJ2828" t="str">
        <f t="shared" si="155"/>
        <v>Rest of WA</v>
      </c>
    </row>
    <row r="2829" spans="28:36" x14ac:dyDescent="0.2">
      <c r="AB2829" s="190">
        <v>6770</v>
      </c>
      <c r="AC2829" s="190">
        <v>6770</v>
      </c>
      <c r="AD2829" s="190" t="s">
        <v>227</v>
      </c>
      <c r="AE2829" s="190" t="s">
        <v>189</v>
      </c>
      <c r="AF2829" s="190">
        <v>1</v>
      </c>
      <c r="AG2829" s="190">
        <v>100</v>
      </c>
      <c r="AI2829">
        <f t="shared" si="154"/>
        <v>6770</v>
      </c>
      <c r="AJ2829" t="str">
        <f t="shared" si="155"/>
        <v>Rest of WA</v>
      </c>
    </row>
    <row r="2830" spans="28:36" x14ac:dyDescent="0.2">
      <c r="AB2830" s="190">
        <v>6798</v>
      </c>
      <c r="AC2830" s="190">
        <v>6798</v>
      </c>
      <c r="AD2830" s="190" t="s">
        <v>242</v>
      </c>
      <c r="AE2830" s="190" t="s">
        <v>202</v>
      </c>
      <c r="AF2830" s="190">
        <v>1</v>
      </c>
      <c r="AG2830" s="190">
        <v>100</v>
      </c>
      <c r="AI2830">
        <f t="shared" si="154"/>
        <v>6798</v>
      </c>
      <c r="AJ2830" t="str">
        <f t="shared" si="155"/>
        <v>Other Territories</v>
      </c>
    </row>
    <row r="2831" spans="28:36" x14ac:dyDescent="0.2">
      <c r="AB2831" s="190">
        <v>6799</v>
      </c>
      <c r="AC2831" s="190">
        <v>6799</v>
      </c>
      <c r="AD2831" s="190" t="s">
        <v>242</v>
      </c>
      <c r="AE2831" s="190" t="s">
        <v>202</v>
      </c>
      <c r="AF2831" s="190">
        <v>0.99998399999999998</v>
      </c>
      <c r="AG2831" s="190">
        <v>99.9983</v>
      </c>
      <c r="AI2831">
        <f t="shared" si="154"/>
        <v>6799</v>
      </c>
      <c r="AJ2831" t="str">
        <f t="shared" si="155"/>
        <v>Other Territories</v>
      </c>
    </row>
    <row r="2832" spans="28:36" x14ac:dyDescent="0.2">
      <c r="AB2832" s="190">
        <v>6907</v>
      </c>
      <c r="AC2832" s="190">
        <v>6907</v>
      </c>
      <c r="AD2832" s="190" t="s">
        <v>248</v>
      </c>
      <c r="AE2832" s="190" t="s">
        <v>214</v>
      </c>
      <c r="AF2832" s="190">
        <v>1</v>
      </c>
      <c r="AG2832" s="190">
        <v>100</v>
      </c>
      <c r="AI2832">
        <f t="shared" si="154"/>
        <v>6907</v>
      </c>
      <c r="AJ2832" t="str">
        <f t="shared" si="155"/>
        <v>Greater Perth</v>
      </c>
    </row>
    <row r="2833" spans="28:36" x14ac:dyDescent="0.2">
      <c r="AB2833" s="190">
        <v>7000</v>
      </c>
      <c r="AC2833" s="190">
        <v>7000</v>
      </c>
      <c r="AD2833" s="190" t="s">
        <v>249</v>
      </c>
      <c r="AE2833" s="190" t="s">
        <v>216</v>
      </c>
      <c r="AF2833" s="190">
        <v>0.99996600000000002</v>
      </c>
      <c r="AG2833" s="190">
        <v>99.996600000000001</v>
      </c>
      <c r="AI2833">
        <f t="shared" si="154"/>
        <v>7000</v>
      </c>
      <c r="AJ2833" t="str">
        <f t="shared" si="155"/>
        <v>Greater Hobart</v>
      </c>
    </row>
    <row r="2834" spans="28:36" x14ac:dyDescent="0.2">
      <c r="AB2834" s="190">
        <v>7004</v>
      </c>
      <c r="AC2834" s="190">
        <v>7004</v>
      </c>
      <c r="AD2834" s="190" t="s">
        <v>249</v>
      </c>
      <c r="AE2834" s="190" t="s">
        <v>216</v>
      </c>
      <c r="AF2834" s="190">
        <v>0.99734</v>
      </c>
      <c r="AG2834" s="190">
        <v>99.733999999999995</v>
      </c>
      <c r="AI2834">
        <f t="shared" si="154"/>
        <v>7004</v>
      </c>
      <c r="AJ2834" t="str">
        <f t="shared" si="155"/>
        <v>Greater Hobart</v>
      </c>
    </row>
    <row r="2835" spans="28:36" x14ac:dyDescent="0.2">
      <c r="AB2835" s="190">
        <v>7005</v>
      </c>
      <c r="AC2835" s="190">
        <v>7005</v>
      </c>
      <c r="AD2835" s="190" t="s">
        <v>249</v>
      </c>
      <c r="AE2835" s="190" t="s">
        <v>216</v>
      </c>
      <c r="AF2835" s="190">
        <v>0.99468900000000005</v>
      </c>
      <c r="AG2835" s="190">
        <v>99.468900000000005</v>
      </c>
      <c r="AI2835">
        <f t="shared" si="154"/>
        <v>7005</v>
      </c>
      <c r="AJ2835" t="str">
        <f t="shared" si="155"/>
        <v>Greater Hobart</v>
      </c>
    </row>
    <row r="2836" spans="28:36" x14ac:dyDescent="0.2">
      <c r="AB2836" s="190">
        <v>7007</v>
      </c>
      <c r="AC2836" s="190">
        <v>7007</v>
      </c>
      <c r="AD2836" s="190" t="s">
        <v>249</v>
      </c>
      <c r="AE2836" s="190" t="s">
        <v>216</v>
      </c>
      <c r="AF2836" s="190">
        <v>1</v>
      </c>
      <c r="AG2836" s="190">
        <v>100</v>
      </c>
      <c r="AI2836">
        <f t="shared" si="154"/>
        <v>7007</v>
      </c>
      <c r="AJ2836" t="str">
        <f t="shared" si="155"/>
        <v>Greater Hobart</v>
      </c>
    </row>
    <row r="2837" spans="28:36" x14ac:dyDescent="0.2">
      <c r="AB2837" s="190">
        <v>7008</v>
      </c>
      <c r="AC2837" s="190">
        <v>7008</v>
      </c>
      <c r="AD2837" s="190" t="s">
        <v>249</v>
      </c>
      <c r="AE2837" s="190" t="s">
        <v>216</v>
      </c>
      <c r="AF2837" s="190">
        <v>1</v>
      </c>
      <c r="AG2837" s="190">
        <v>100</v>
      </c>
      <c r="AI2837">
        <f t="shared" si="154"/>
        <v>7008</v>
      </c>
      <c r="AJ2837" t="str">
        <f t="shared" si="155"/>
        <v>Greater Hobart</v>
      </c>
    </row>
    <row r="2838" spans="28:36" x14ac:dyDescent="0.2">
      <c r="AB2838" s="190">
        <v>7009</v>
      </c>
      <c r="AC2838" s="190">
        <v>7009</v>
      </c>
      <c r="AD2838" s="190" t="s">
        <v>249</v>
      </c>
      <c r="AE2838" s="190" t="s">
        <v>216</v>
      </c>
      <c r="AF2838" s="190">
        <v>0.998942</v>
      </c>
      <c r="AG2838" s="190">
        <v>99.894300000000001</v>
      </c>
      <c r="AI2838">
        <f t="shared" si="154"/>
        <v>7009</v>
      </c>
      <c r="AJ2838" t="str">
        <f t="shared" si="155"/>
        <v>Greater Hobart</v>
      </c>
    </row>
    <row r="2839" spans="28:36" x14ac:dyDescent="0.2">
      <c r="AB2839" s="190">
        <v>7010</v>
      </c>
      <c r="AC2839" s="190">
        <v>7010</v>
      </c>
      <c r="AD2839" s="190" t="s">
        <v>249</v>
      </c>
      <c r="AE2839" s="190" t="s">
        <v>216</v>
      </c>
      <c r="AF2839" s="190">
        <v>0.99911399999999995</v>
      </c>
      <c r="AG2839" s="190">
        <v>99.9114</v>
      </c>
      <c r="AI2839">
        <f t="shared" si="154"/>
        <v>7010</v>
      </c>
      <c r="AJ2839" t="str">
        <f t="shared" si="155"/>
        <v>Greater Hobart</v>
      </c>
    </row>
    <row r="2840" spans="28:36" x14ac:dyDescent="0.2">
      <c r="AB2840" s="190">
        <v>7011</v>
      </c>
      <c r="AC2840" s="190">
        <v>7011</v>
      </c>
      <c r="AD2840" s="190" t="s">
        <v>249</v>
      </c>
      <c r="AE2840" s="190" t="s">
        <v>216</v>
      </c>
      <c r="AF2840" s="190">
        <v>0.99941100000000005</v>
      </c>
      <c r="AG2840" s="190">
        <v>99.941100000000006</v>
      </c>
      <c r="AI2840">
        <f t="shared" si="154"/>
        <v>7011</v>
      </c>
      <c r="AJ2840" t="str">
        <f t="shared" si="155"/>
        <v>Greater Hobart</v>
      </c>
    </row>
    <row r="2841" spans="28:36" x14ac:dyDescent="0.2">
      <c r="AB2841" s="190">
        <v>7012</v>
      </c>
      <c r="AC2841" s="190">
        <v>7012</v>
      </c>
      <c r="AD2841" s="190" t="s">
        <v>249</v>
      </c>
      <c r="AE2841" s="190" t="s">
        <v>216</v>
      </c>
      <c r="AF2841" s="190">
        <v>0.96972100000000006</v>
      </c>
      <c r="AG2841" s="190">
        <v>96.972099999999998</v>
      </c>
      <c r="AI2841">
        <f t="shared" si="154"/>
        <v>7012</v>
      </c>
      <c r="AJ2841" t="str">
        <f t="shared" si="155"/>
        <v>Greater Hobart</v>
      </c>
    </row>
    <row r="2842" spans="28:36" x14ac:dyDescent="0.2">
      <c r="AB2842" s="190">
        <v>7012</v>
      </c>
      <c r="AC2842" s="190">
        <v>7012</v>
      </c>
      <c r="AD2842" s="190" t="s">
        <v>250</v>
      </c>
      <c r="AE2842" s="190" t="s">
        <v>218</v>
      </c>
      <c r="AF2842" s="190">
        <v>3.02791E-2</v>
      </c>
      <c r="AG2842" s="190">
        <v>3.0279099999999999</v>
      </c>
      <c r="AI2842">
        <f t="shared" si="154"/>
        <v>7012</v>
      </c>
      <c r="AJ2842" t="str">
        <f t="shared" si="155"/>
        <v>Rest of Tas.</v>
      </c>
    </row>
    <row r="2843" spans="28:36" x14ac:dyDescent="0.2">
      <c r="AB2843" s="190">
        <v>7015</v>
      </c>
      <c r="AC2843" s="190">
        <v>7015</v>
      </c>
      <c r="AD2843" s="190" t="s">
        <v>249</v>
      </c>
      <c r="AE2843" s="190" t="s">
        <v>216</v>
      </c>
      <c r="AF2843" s="190">
        <v>0.99388600000000005</v>
      </c>
      <c r="AG2843" s="190">
        <v>99.388599999999997</v>
      </c>
      <c r="AI2843">
        <f t="shared" si="154"/>
        <v>7015</v>
      </c>
      <c r="AJ2843" t="str">
        <f t="shared" si="155"/>
        <v>Greater Hobart</v>
      </c>
    </row>
    <row r="2844" spans="28:36" x14ac:dyDescent="0.2">
      <c r="AB2844" s="190">
        <v>7016</v>
      </c>
      <c r="AC2844" s="190">
        <v>7016</v>
      </c>
      <c r="AD2844" s="190" t="s">
        <v>249</v>
      </c>
      <c r="AE2844" s="190" t="s">
        <v>216</v>
      </c>
      <c r="AF2844" s="190">
        <v>1</v>
      </c>
      <c r="AG2844" s="190">
        <v>100</v>
      </c>
      <c r="AI2844">
        <f t="shared" si="154"/>
        <v>7016</v>
      </c>
      <c r="AJ2844" t="str">
        <f t="shared" si="155"/>
        <v>Greater Hobart</v>
      </c>
    </row>
    <row r="2845" spans="28:36" x14ac:dyDescent="0.2">
      <c r="AB2845" s="190">
        <v>7017</v>
      </c>
      <c r="AC2845" s="190">
        <v>7017</v>
      </c>
      <c r="AD2845" s="190" t="s">
        <v>249</v>
      </c>
      <c r="AE2845" s="190" t="s">
        <v>216</v>
      </c>
      <c r="AF2845" s="190">
        <v>0.97647799999999996</v>
      </c>
      <c r="AG2845" s="190">
        <v>97.647800000000004</v>
      </c>
      <c r="AI2845">
        <f t="shared" si="154"/>
        <v>7017</v>
      </c>
      <c r="AJ2845" t="str">
        <f t="shared" si="155"/>
        <v>Greater Hobart</v>
      </c>
    </row>
    <row r="2846" spans="28:36" x14ac:dyDescent="0.2">
      <c r="AB2846" s="190">
        <v>7017</v>
      </c>
      <c r="AC2846" s="190">
        <v>7017</v>
      </c>
      <c r="AD2846" s="190" t="s">
        <v>250</v>
      </c>
      <c r="AE2846" s="190" t="s">
        <v>218</v>
      </c>
      <c r="AF2846" s="190">
        <v>1.7463800000000002E-2</v>
      </c>
      <c r="AG2846" s="190">
        <v>1.74638</v>
      </c>
      <c r="AI2846">
        <f t="shared" si="154"/>
        <v>7017</v>
      </c>
      <c r="AJ2846" t="str">
        <f t="shared" si="155"/>
        <v>Rest of Tas.</v>
      </c>
    </row>
    <row r="2847" spans="28:36" x14ac:dyDescent="0.2">
      <c r="AB2847" s="190">
        <v>7018</v>
      </c>
      <c r="AC2847" s="190">
        <v>7018</v>
      </c>
      <c r="AD2847" s="190" t="s">
        <v>249</v>
      </c>
      <c r="AE2847" s="190" t="s">
        <v>216</v>
      </c>
      <c r="AF2847" s="190">
        <v>0.99722999999999995</v>
      </c>
      <c r="AG2847" s="190">
        <v>99.722999999999999</v>
      </c>
      <c r="AI2847">
        <f t="shared" si="154"/>
        <v>7018</v>
      </c>
      <c r="AJ2847" t="str">
        <f t="shared" si="155"/>
        <v>Greater Hobart</v>
      </c>
    </row>
    <row r="2848" spans="28:36" x14ac:dyDescent="0.2">
      <c r="AB2848" s="190">
        <v>7019</v>
      </c>
      <c r="AC2848" s="190">
        <v>7019</v>
      </c>
      <c r="AD2848" s="190" t="s">
        <v>249</v>
      </c>
      <c r="AE2848" s="190" t="s">
        <v>216</v>
      </c>
      <c r="AF2848" s="190">
        <v>1</v>
      </c>
      <c r="AG2848" s="190">
        <v>100</v>
      </c>
      <c r="AI2848">
        <f t="shared" si="154"/>
        <v>7019</v>
      </c>
      <c r="AJ2848" t="str">
        <f t="shared" si="155"/>
        <v>Greater Hobart</v>
      </c>
    </row>
    <row r="2849" spans="28:36" x14ac:dyDescent="0.2">
      <c r="AB2849" s="190">
        <v>7020</v>
      </c>
      <c r="AC2849" s="190">
        <v>7020</v>
      </c>
      <c r="AD2849" s="190" t="s">
        <v>249</v>
      </c>
      <c r="AE2849" s="190" t="s">
        <v>216</v>
      </c>
      <c r="AF2849" s="190">
        <v>0.99408700000000005</v>
      </c>
      <c r="AG2849" s="190">
        <v>99.408699999999996</v>
      </c>
      <c r="AI2849">
        <f t="shared" si="154"/>
        <v>7020</v>
      </c>
      <c r="AJ2849" t="str">
        <f t="shared" si="155"/>
        <v>Greater Hobart</v>
      </c>
    </row>
    <row r="2850" spans="28:36" x14ac:dyDescent="0.2">
      <c r="AB2850" s="190">
        <v>7021</v>
      </c>
      <c r="AC2850" s="190">
        <v>7021</v>
      </c>
      <c r="AD2850" s="190" t="s">
        <v>249</v>
      </c>
      <c r="AE2850" s="190" t="s">
        <v>216</v>
      </c>
      <c r="AF2850" s="190">
        <v>0.999004</v>
      </c>
      <c r="AG2850" s="190">
        <v>99.900400000000005</v>
      </c>
      <c r="AI2850">
        <f t="shared" si="154"/>
        <v>7021</v>
      </c>
      <c r="AJ2850" t="str">
        <f t="shared" si="155"/>
        <v>Greater Hobart</v>
      </c>
    </row>
    <row r="2851" spans="28:36" x14ac:dyDescent="0.2">
      <c r="AB2851" s="190">
        <v>7022</v>
      </c>
      <c r="AC2851" s="190">
        <v>7022</v>
      </c>
      <c r="AD2851" s="190" t="s">
        <v>249</v>
      </c>
      <c r="AE2851" s="190" t="s">
        <v>216</v>
      </c>
      <c r="AF2851" s="190">
        <v>0.99982400000000005</v>
      </c>
      <c r="AG2851" s="190">
        <v>99.982399999999998</v>
      </c>
      <c r="AI2851">
        <f t="shared" si="154"/>
        <v>7022</v>
      </c>
      <c r="AJ2851" t="str">
        <f t="shared" si="155"/>
        <v>Greater Hobart</v>
      </c>
    </row>
    <row r="2852" spans="28:36" x14ac:dyDescent="0.2">
      <c r="AB2852" s="190">
        <v>7023</v>
      </c>
      <c r="AC2852" s="190">
        <v>7023</v>
      </c>
      <c r="AD2852" s="190" t="s">
        <v>249</v>
      </c>
      <c r="AE2852" s="190" t="s">
        <v>216</v>
      </c>
      <c r="AF2852" s="190">
        <v>1</v>
      </c>
      <c r="AG2852" s="190">
        <v>100</v>
      </c>
      <c r="AI2852">
        <f t="shared" si="154"/>
        <v>7023</v>
      </c>
      <c r="AJ2852" t="str">
        <f t="shared" si="155"/>
        <v>Greater Hobart</v>
      </c>
    </row>
    <row r="2853" spans="28:36" x14ac:dyDescent="0.2">
      <c r="AB2853" s="190">
        <v>7024</v>
      </c>
      <c r="AC2853" s="190">
        <v>7024</v>
      </c>
      <c r="AD2853" s="190" t="s">
        <v>249</v>
      </c>
      <c r="AE2853" s="190" t="s">
        <v>216</v>
      </c>
      <c r="AF2853" s="190">
        <v>0.99885999999999997</v>
      </c>
      <c r="AG2853" s="190">
        <v>99.885999999999996</v>
      </c>
      <c r="AI2853">
        <f t="shared" si="154"/>
        <v>7024</v>
      </c>
      <c r="AJ2853" t="str">
        <f t="shared" si="155"/>
        <v>Greater Hobart</v>
      </c>
    </row>
    <row r="2854" spans="28:36" x14ac:dyDescent="0.2">
      <c r="AB2854" s="190">
        <v>7025</v>
      </c>
      <c r="AC2854" s="190">
        <v>7025</v>
      </c>
      <c r="AD2854" s="190" t="s">
        <v>249</v>
      </c>
      <c r="AE2854" s="190" t="s">
        <v>216</v>
      </c>
      <c r="AF2854" s="190">
        <v>1</v>
      </c>
      <c r="AG2854" s="190">
        <v>100</v>
      </c>
      <c r="AI2854">
        <f t="shared" si="154"/>
        <v>7025</v>
      </c>
      <c r="AJ2854" t="str">
        <f t="shared" si="155"/>
        <v>Greater Hobart</v>
      </c>
    </row>
    <row r="2855" spans="28:36" x14ac:dyDescent="0.2">
      <c r="AB2855" s="190">
        <v>7026</v>
      </c>
      <c r="AC2855" s="190">
        <v>7026</v>
      </c>
      <c r="AD2855" s="190" t="s">
        <v>249</v>
      </c>
      <c r="AE2855" s="190" t="s">
        <v>216</v>
      </c>
      <c r="AF2855" s="190">
        <v>0.157777</v>
      </c>
      <c r="AG2855" s="190">
        <v>15.777699999999999</v>
      </c>
      <c r="AI2855">
        <f t="shared" si="154"/>
        <v>7026</v>
      </c>
      <c r="AJ2855" t="str">
        <f t="shared" si="155"/>
        <v>Greater Hobart</v>
      </c>
    </row>
    <row r="2856" spans="28:36" x14ac:dyDescent="0.2">
      <c r="AB2856" s="190">
        <v>7026</v>
      </c>
      <c r="AC2856" s="190">
        <v>7026</v>
      </c>
      <c r="AD2856" s="190" t="s">
        <v>250</v>
      </c>
      <c r="AE2856" s="190" t="s">
        <v>218</v>
      </c>
      <c r="AF2856" s="190">
        <v>0.84222300000000005</v>
      </c>
      <c r="AG2856" s="190">
        <v>84.222300000000004</v>
      </c>
      <c r="AI2856">
        <f t="shared" si="154"/>
        <v>7026</v>
      </c>
      <c r="AJ2856" t="str">
        <f t="shared" si="155"/>
        <v>Rest of Tas.</v>
      </c>
    </row>
    <row r="2857" spans="28:36" x14ac:dyDescent="0.2">
      <c r="AB2857" s="190">
        <v>7027</v>
      </c>
      <c r="AC2857" s="190">
        <v>7027</v>
      </c>
      <c r="AD2857" s="190" t="s">
        <v>250</v>
      </c>
      <c r="AE2857" s="190" t="s">
        <v>218</v>
      </c>
      <c r="AF2857" s="190">
        <v>1</v>
      </c>
      <c r="AG2857" s="190">
        <v>100</v>
      </c>
      <c r="AI2857">
        <f t="shared" si="154"/>
        <v>7027</v>
      </c>
      <c r="AJ2857" t="str">
        <f t="shared" si="155"/>
        <v>Rest of Tas.</v>
      </c>
    </row>
    <row r="2858" spans="28:36" x14ac:dyDescent="0.2">
      <c r="AB2858" s="190">
        <v>7030</v>
      </c>
      <c r="AC2858" s="190">
        <v>7030</v>
      </c>
      <c r="AD2858" s="190" t="s">
        <v>249</v>
      </c>
      <c r="AE2858" s="190" t="s">
        <v>216</v>
      </c>
      <c r="AF2858" s="190">
        <v>0.77906500000000001</v>
      </c>
      <c r="AG2858" s="190">
        <v>77.906499999999994</v>
      </c>
      <c r="AI2858">
        <f t="shared" si="154"/>
        <v>7030</v>
      </c>
      <c r="AJ2858" t="str">
        <f t="shared" si="155"/>
        <v>Greater Hobart</v>
      </c>
    </row>
    <row r="2859" spans="28:36" x14ac:dyDescent="0.2">
      <c r="AB2859" s="190">
        <v>7030</v>
      </c>
      <c r="AC2859" s="190">
        <v>7030</v>
      </c>
      <c r="AD2859" s="190" t="s">
        <v>250</v>
      </c>
      <c r="AE2859" s="190" t="s">
        <v>218</v>
      </c>
      <c r="AF2859" s="190">
        <v>0.22073499999999999</v>
      </c>
      <c r="AG2859" s="190">
        <v>22.073499999999999</v>
      </c>
      <c r="AI2859">
        <f t="shared" si="154"/>
        <v>7030</v>
      </c>
      <c r="AJ2859" t="str">
        <f t="shared" si="155"/>
        <v>Rest of Tas.</v>
      </c>
    </row>
    <row r="2860" spans="28:36" x14ac:dyDescent="0.2">
      <c r="AB2860" s="190">
        <v>7050</v>
      </c>
      <c r="AC2860" s="190">
        <v>7050</v>
      </c>
      <c r="AD2860" s="190" t="s">
        <v>249</v>
      </c>
      <c r="AE2860" s="190" t="s">
        <v>216</v>
      </c>
      <c r="AF2860" s="190">
        <v>1</v>
      </c>
      <c r="AG2860" s="190">
        <v>100</v>
      </c>
      <c r="AI2860">
        <f t="shared" si="154"/>
        <v>7050</v>
      </c>
      <c r="AJ2860" t="str">
        <f t="shared" si="155"/>
        <v>Greater Hobart</v>
      </c>
    </row>
    <row r="2861" spans="28:36" x14ac:dyDescent="0.2">
      <c r="AB2861" s="190">
        <v>7052</v>
      </c>
      <c r="AC2861" s="190">
        <v>7052</v>
      </c>
      <c r="AD2861" s="190" t="s">
        <v>249</v>
      </c>
      <c r="AE2861" s="190" t="s">
        <v>216</v>
      </c>
      <c r="AF2861" s="190">
        <v>0.99843599999999999</v>
      </c>
      <c r="AG2861" s="190">
        <v>99.843599999999995</v>
      </c>
      <c r="AI2861">
        <f t="shared" si="154"/>
        <v>7052</v>
      </c>
      <c r="AJ2861" t="str">
        <f t="shared" si="155"/>
        <v>Greater Hobart</v>
      </c>
    </row>
    <row r="2862" spans="28:36" x14ac:dyDescent="0.2">
      <c r="AB2862" s="190">
        <v>7053</v>
      </c>
      <c r="AC2862" s="190">
        <v>7053</v>
      </c>
      <c r="AD2862" s="190" t="s">
        <v>249</v>
      </c>
      <c r="AE2862" s="190" t="s">
        <v>216</v>
      </c>
      <c r="AF2862" s="190">
        <v>0.99681299999999995</v>
      </c>
      <c r="AG2862" s="190">
        <v>99.681299999999993</v>
      </c>
      <c r="AI2862">
        <f t="shared" si="154"/>
        <v>7053</v>
      </c>
      <c r="AJ2862" t="str">
        <f t="shared" si="155"/>
        <v>Greater Hobart</v>
      </c>
    </row>
    <row r="2863" spans="28:36" x14ac:dyDescent="0.2">
      <c r="AB2863" s="190">
        <v>7054</v>
      </c>
      <c r="AC2863" s="190">
        <v>7054</v>
      </c>
      <c r="AD2863" s="190" t="s">
        <v>249</v>
      </c>
      <c r="AE2863" s="190" t="s">
        <v>216</v>
      </c>
      <c r="AF2863" s="190">
        <v>0.99014000000000002</v>
      </c>
      <c r="AG2863" s="190">
        <v>99.013999999999996</v>
      </c>
      <c r="AI2863">
        <f t="shared" si="154"/>
        <v>7054</v>
      </c>
      <c r="AJ2863" t="str">
        <f t="shared" si="155"/>
        <v>Greater Hobart</v>
      </c>
    </row>
    <row r="2864" spans="28:36" x14ac:dyDescent="0.2">
      <c r="AB2864" s="190">
        <v>7054</v>
      </c>
      <c r="AC2864" s="190">
        <v>7054</v>
      </c>
      <c r="AD2864" s="190" t="s">
        <v>250</v>
      </c>
      <c r="AE2864" s="190" t="s">
        <v>218</v>
      </c>
      <c r="AF2864" s="190">
        <v>6.5340000000000005E-4</v>
      </c>
      <c r="AG2864" s="190">
        <v>6.5337199999999998E-2</v>
      </c>
      <c r="AI2864">
        <f t="shared" si="154"/>
        <v>7054</v>
      </c>
      <c r="AJ2864" t="str">
        <f t="shared" si="155"/>
        <v>Rest of Tas.</v>
      </c>
    </row>
    <row r="2865" spans="28:36" x14ac:dyDescent="0.2">
      <c r="AB2865" s="190">
        <v>7055</v>
      </c>
      <c r="AC2865" s="190">
        <v>7055</v>
      </c>
      <c r="AD2865" s="190" t="s">
        <v>249</v>
      </c>
      <c r="AE2865" s="190" t="s">
        <v>216</v>
      </c>
      <c r="AF2865" s="190">
        <v>1</v>
      </c>
      <c r="AG2865" s="190">
        <v>100</v>
      </c>
      <c r="AI2865">
        <f t="shared" si="154"/>
        <v>7055</v>
      </c>
      <c r="AJ2865" t="str">
        <f t="shared" si="155"/>
        <v>Greater Hobart</v>
      </c>
    </row>
    <row r="2866" spans="28:36" x14ac:dyDescent="0.2">
      <c r="AB2866" s="190">
        <v>7109</v>
      </c>
      <c r="AC2866" s="190">
        <v>7109</v>
      </c>
      <c r="AD2866" s="190" t="s">
        <v>249</v>
      </c>
      <c r="AE2866" s="190" t="s">
        <v>216</v>
      </c>
      <c r="AF2866" s="190">
        <v>1.6490000000000001E-2</v>
      </c>
      <c r="AG2866" s="190">
        <v>1.649</v>
      </c>
      <c r="AI2866">
        <f t="shared" si="154"/>
        <v>7109</v>
      </c>
      <c r="AJ2866" t="str">
        <f t="shared" si="155"/>
        <v>Greater Hobart</v>
      </c>
    </row>
    <row r="2867" spans="28:36" x14ac:dyDescent="0.2">
      <c r="AB2867" s="190">
        <v>7109</v>
      </c>
      <c r="AC2867" s="190">
        <v>7109</v>
      </c>
      <c r="AD2867" s="190" t="s">
        <v>250</v>
      </c>
      <c r="AE2867" s="190" t="s">
        <v>218</v>
      </c>
      <c r="AF2867" s="190">
        <v>0.98051100000000002</v>
      </c>
      <c r="AG2867" s="190">
        <v>98.051100000000005</v>
      </c>
      <c r="AI2867">
        <f t="shared" si="154"/>
        <v>7109</v>
      </c>
      <c r="AJ2867" t="str">
        <f t="shared" si="155"/>
        <v>Rest of Tas.</v>
      </c>
    </row>
    <row r="2868" spans="28:36" x14ac:dyDescent="0.2">
      <c r="AB2868" s="190">
        <v>7112</v>
      </c>
      <c r="AC2868" s="190">
        <v>7112</v>
      </c>
      <c r="AD2868" s="190" t="s">
        <v>250</v>
      </c>
      <c r="AE2868" s="190" t="s">
        <v>218</v>
      </c>
      <c r="AF2868" s="190">
        <v>0.99831599999999998</v>
      </c>
      <c r="AG2868" s="190">
        <v>99.831599999999995</v>
      </c>
      <c r="AI2868">
        <f t="shared" si="154"/>
        <v>7112</v>
      </c>
      <c r="AJ2868" t="str">
        <f t="shared" si="155"/>
        <v>Rest of Tas.</v>
      </c>
    </row>
    <row r="2869" spans="28:36" x14ac:dyDescent="0.2">
      <c r="AB2869" s="190">
        <v>7113</v>
      </c>
      <c r="AC2869" s="190">
        <v>7113</v>
      </c>
      <c r="AD2869" s="190" t="s">
        <v>250</v>
      </c>
      <c r="AE2869" s="190" t="s">
        <v>218</v>
      </c>
      <c r="AF2869" s="190">
        <v>1</v>
      </c>
      <c r="AG2869" s="190">
        <v>100</v>
      </c>
      <c r="AI2869">
        <f t="shared" si="154"/>
        <v>7113</v>
      </c>
      <c r="AJ2869" t="str">
        <f t="shared" si="155"/>
        <v>Rest of Tas.</v>
      </c>
    </row>
    <row r="2870" spans="28:36" x14ac:dyDescent="0.2">
      <c r="AB2870" s="190">
        <v>7116</v>
      </c>
      <c r="AC2870" s="190">
        <v>7116</v>
      </c>
      <c r="AD2870" s="190" t="s">
        <v>250</v>
      </c>
      <c r="AE2870" s="190" t="s">
        <v>218</v>
      </c>
      <c r="AF2870" s="190">
        <v>0.99945300000000004</v>
      </c>
      <c r="AG2870" s="190">
        <v>99.945400000000006</v>
      </c>
      <c r="AI2870">
        <f t="shared" si="154"/>
        <v>7116</v>
      </c>
      <c r="AJ2870" t="str">
        <f t="shared" si="155"/>
        <v>Rest of Tas.</v>
      </c>
    </row>
    <row r="2871" spans="28:36" x14ac:dyDescent="0.2">
      <c r="AB2871" s="190">
        <v>7117</v>
      </c>
      <c r="AC2871" s="190">
        <v>7117</v>
      </c>
      <c r="AD2871" s="190" t="s">
        <v>250</v>
      </c>
      <c r="AE2871" s="190" t="s">
        <v>218</v>
      </c>
      <c r="AF2871" s="190">
        <v>0.99041199999999996</v>
      </c>
      <c r="AG2871" s="190">
        <v>99.041200000000003</v>
      </c>
      <c r="AI2871">
        <f t="shared" si="154"/>
        <v>7117</v>
      </c>
      <c r="AJ2871" t="str">
        <f t="shared" si="155"/>
        <v>Rest of Tas.</v>
      </c>
    </row>
    <row r="2872" spans="28:36" x14ac:dyDescent="0.2">
      <c r="AB2872" s="190">
        <v>7119</v>
      </c>
      <c r="AC2872" s="190">
        <v>7119</v>
      </c>
      <c r="AD2872" s="190" t="s">
        <v>250</v>
      </c>
      <c r="AE2872" s="190" t="s">
        <v>218</v>
      </c>
      <c r="AF2872" s="190">
        <v>1</v>
      </c>
      <c r="AG2872" s="190">
        <v>100</v>
      </c>
      <c r="AI2872">
        <f t="shared" si="154"/>
        <v>7119</v>
      </c>
      <c r="AJ2872" t="str">
        <f t="shared" si="155"/>
        <v>Rest of Tas.</v>
      </c>
    </row>
    <row r="2873" spans="28:36" x14ac:dyDescent="0.2">
      <c r="AB2873" s="190">
        <v>7120</v>
      </c>
      <c r="AC2873" s="190">
        <v>7120</v>
      </c>
      <c r="AD2873" s="190" t="s">
        <v>250</v>
      </c>
      <c r="AE2873" s="190" t="s">
        <v>218</v>
      </c>
      <c r="AF2873" s="190">
        <v>1</v>
      </c>
      <c r="AG2873" s="190">
        <v>100</v>
      </c>
      <c r="AI2873">
        <f t="shared" si="154"/>
        <v>7120</v>
      </c>
      <c r="AJ2873" t="str">
        <f t="shared" si="155"/>
        <v>Rest of Tas.</v>
      </c>
    </row>
    <row r="2874" spans="28:36" x14ac:dyDescent="0.2">
      <c r="AB2874" s="190">
        <v>7139</v>
      </c>
      <c r="AC2874" s="190">
        <v>7139</v>
      </c>
      <c r="AD2874" s="190" t="s">
        <v>250</v>
      </c>
      <c r="AE2874" s="190" t="s">
        <v>218</v>
      </c>
      <c r="AF2874" s="190">
        <v>1</v>
      </c>
      <c r="AG2874" s="190">
        <v>100</v>
      </c>
      <c r="AI2874">
        <f t="shared" si="154"/>
        <v>7139</v>
      </c>
      <c r="AJ2874" t="str">
        <f t="shared" si="155"/>
        <v>Rest of Tas.</v>
      </c>
    </row>
    <row r="2875" spans="28:36" x14ac:dyDescent="0.2">
      <c r="AB2875" s="190">
        <v>7140</v>
      </c>
      <c r="AC2875" s="190">
        <v>7140</v>
      </c>
      <c r="AD2875" s="190" t="s">
        <v>249</v>
      </c>
      <c r="AE2875" s="190" t="s">
        <v>216</v>
      </c>
      <c r="AF2875" s="190">
        <v>0.58710700000000005</v>
      </c>
      <c r="AG2875" s="190">
        <v>58.710700000000003</v>
      </c>
      <c r="AI2875">
        <f t="shared" si="154"/>
        <v>7140</v>
      </c>
      <c r="AJ2875" t="str">
        <f t="shared" si="155"/>
        <v>Greater Hobart</v>
      </c>
    </row>
    <row r="2876" spans="28:36" x14ac:dyDescent="0.2">
      <c r="AB2876" s="190">
        <v>7140</v>
      </c>
      <c r="AC2876" s="190">
        <v>7140</v>
      </c>
      <c r="AD2876" s="190" t="s">
        <v>250</v>
      </c>
      <c r="AE2876" s="190" t="s">
        <v>218</v>
      </c>
      <c r="AF2876" s="190">
        <v>0.41282799999999997</v>
      </c>
      <c r="AG2876" s="190">
        <v>41.282800000000002</v>
      </c>
      <c r="AI2876">
        <f t="shared" si="154"/>
        <v>7140</v>
      </c>
      <c r="AJ2876" t="str">
        <f t="shared" si="155"/>
        <v>Rest of Tas.</v>
      </c>
    </row>
    <row r="2877" spans="28:36" x14ac:dyDescent="0.2">
      <c r="AB2877" s="190">
        <v>7150</v>
      </c>
      <c r="AC2877" s="190">
        <v>7150</v>
      </c>
      <c r="AD2877" s="190" t="s">
        <v>249</v>
      </c>
      <c r="AE2877" s="190" t="s">
        <v>216</v>
      </c>
      <c r="AF2877" s="190">
        <v>0.47731499999999999</v>
      </c>
      <c r="AG2877" s="190">
        <v>47.731499999999997</v>
      </c>
      <c r="AI2877">
        <f t="shared" si="154"/>
        <v>7150</v>
      </c>
      <c r="AJ2877" t="str">
        <f t="shared" si="155"/>
        <v>Greater Hobart</v>
      </c>
    </row>
    <row r="2878" spans="28:36" x14ac:dyDescent="0.2">
      <c r="AB2878" s="190">
        <v>7150</v>
      </c>
      <c r="AC2878" s="190">
        <v>7150</v>
      </c>
      <c r="AD2878" s="190" t="s">
        <v>250</v>
      </c>
      <c r="AE2878" s="190" t="s">
        <v>218</v>
      </c>
      <c r="AF2878" s="190">
        <v>0.520065</v>
      </c>
      <c r="AG2878" s="190">
        <v>52.006500000000003</v>
      </c>
      <c r="AI2878">
        <f t="shared" si="154"/>
        <v>7150</v>
      </c>
      <c r="AJ2878" t="str">
        <f t="shared" si="155"/>
        <v>Rest of Tas.</v>
      </c>
    </row>
    <row r="2879" spans="28:36" x14ac:dyDescent="0.2">
      <c r="AB2879" s="190">
        <v>7155</v>
      </c>
      <c r="AC2879" s="190">
        <v>7155</v>
      </c>
      <c r="AD2879" s="190" t="s">
        <v>250</v>
      </c>
      <c r="AE2879" s="190" t="s">
        <v>218</v>
      </c>
      <c r="AF2879" s="190">
        <v>0.98950899999999997</v>
      </c>
      <c r="AG2879" s="190">
        <v>98.950900000000004</v>
      </c>
      <c r="AI2879">
        <f t="shared" ref="AI2879:AI2942" si="156">AB2879*1</f>
        <v>7155</v>
      </c>
      <c r="AJ2879" t="str">
        <f t="shared" ref="AJ2879:AJ2942" si="157">AE2879</f>
        <v>Rest of Tas.</v>
      </c>
    </row>
    <row r="2880" spans="28:36" x14ac:dyDescent="0.2">
      <c r="AB2880" s="190">
        <v>7162</v>
      </c>
      <c r="AC2880" s="190">
        <v>7162</v>
      </c>
      <c r="AD2880" s="190" t="s">
        <v>250</v>
      </c>
      <c r="AE2880" s="190" t="s">
        <v>218</v>
      </c>
      <c r="AF2880" s="190">
        <v>1</v>
      </c>
      <c r="AG2880" s="190">
        <v>100</v>
      </c>
      <c r="AI2880">
        <f t="shared" si="156"/>
        <v>7162</v>
      </c>
      <c r="AJ2880" t="str">
        <f t="shared" si="157"/>
        <v>Rest of Tas.</v>
      </c>
    </row>
    <row r="2881" spans="28:36" x14ac:dyDescent="0.2">
      <c r="AB2881" s="190">
        <v>7163</v>
      </c>
      <c r="AC2881" s="190">
        <v>7163</v>
      </c>
      <c r="AD2881" s="190" t="s">
        <v>250</v>
      </c>
      <c r="AE2881" s="190" t="s">
        <v>218</v>
      </c>
      <c r="AF2881" s="190">
        <v>0.99423499999999998</v>
      </c>
      <c r="AG2881" s="190">
        <v>99.423500000000004</v>
      </c>
      <c r="AI2881">
        <f t="shared" si="156"/>
        <v>7163</v>
      </c>
      <c r="AJ2881" t="str">
        <f t="shared" si="157"/>
        <v>Rest of Tas.</v>
      </c>
    </row>
    <row r="2882" spans="28:36" x14ac:dyDescent="0.2">
      <c r="AB2882" s="190">
        <v>7170</v>
      </c>
      <c r="AC2882" s="190">
        <v>7170</v>
      </c>
      <c r="AD2882" s="190" t="s">
        <v>249</v>
      </c>
      <c r="AE2882" s="190" t="s">
        <v>216</v>
      </c>
      <c r="AF2882" s="190">
        <v>1</v>
      </c>
      <c r="AG2882" s="190">
        <v>100</v>
      </c>
      <c r="AI2882">
        <f t="shared" si="156"/>
        <v>7170</v>
      </c>
      <c r="AJ2882" t="str">
        <f t="shared" si="157"/>
        <v>Greater Hobart</v>
      </c>
    </row>
    <row r="2883" spans="28:36" x14ac:dyDescent="0.2">
      <c r="AB2883" s="190">
        <v>7171</v>
      </c>
      <c r="AC2883" s="190">
        <v>7171</v>
      </c>
      <c r="AD2883" s="190" t="s">
        <v>249</v>
      </c>
      <c r="AE2883" s="190" t="s">
        <v>216</v>
      </c>
      <c r="AF2883" s="190">
        <v>0.99601300000000004</v>
      </c>
      <c r="AG2883" s="190">
        <v>99.601299999999995</v>
      </c>
      <c r="AI2883">
        <f t="shared" si="156"/>
        <v>7171</v>
      </c>
      <c r="AJ2883" t="str">
        <f t="shared" si="157"/>
        <v>Greater Hobart</v>
      </c>
    </row>
    <row r="2884" spans="28:36" x14ac:dyDescent="0.2">
      <c r="AB2884" s="190">
        <v>7172</v>
      </c>
      <c r="AC2884" s="190">
        <v>7172</v>
      </c>
      <c r="AD2884" s="190" t="s">
        <v>249</v>
      </c>
      <c r="AE2884" s="190" t="s">
        <v>216</v>
      </c>
      <c r="AF2884" s="190">
        <v>0.99244699999999997</v>
      </c>
      <c r="AG2884" s="190">
        <v>99.244699999999995</v>
      </c>
      <c r="AI2884">
        <f t="shared" si="156"/>
        <v>7172</v>
      </c>
      <c r="AJ2884" t="str">
        <f t="shared" si="157"/>
        <v>Greater Hobart</v>
      </c>
    </row>
    <row r="2885" spans="28:36" x14ac:dyDescent="0.2">
      <c r="AB2885" s="190">
        <v>7172</v>
      </c>
      <c r="AC2885" s="190">
        <v>7172</v>
      </c>
      <c r="AD2885" s="190" t="s">
        <v>250</v>
      </c>
      <c r="AE2885" s="190" t="s">
        <v>218</v>
      </c>
      <c r="AF2885" s="190">
        <v>1.4507999999999999E-3</v>
      </c>
      <c r="AG2885" s="190">
        <v>0.14508399999999999</v>
      </c>
      <c r="AI2885">
        <f t="shared" si="156"/>
        <v>7172</v>
      </c>
      <c r="AJ2885" t="str">
        <f t="shared" si="157"/>
        <v>Rest of Tas.</v>
      </c>
    </row>
    <row r="2886" spans="28:36" x14ac:dyDescent="0.2">
      <c r="AB2886" s="190">
        <v>7173</v>
      </c>
      <c r="AC2886" s="190">
        <v>7173</v>
      </c>
      <c r="AD2886" s="190" t="s">
        <v>249</v>
      </c>
      <c r="AE2886" s="190" t="s">
        <v>216</v>
      </c>
      <c r="AF2886" s="190">
        <v>0.99830600000000003</v>
      </c>
      <c r="AG2886" s="190">
        <v>99.830600000000004</v>
      </c>
      <c r="AI2886">
        <f t="shared" si="156"/>
        <v>7173</v>
      </c>
      <c r="AJ2886" t="str">
        <f t="shared" si="157"/>
        <v>Greater Hobart</v>
      </c>
    </row>
    <row r="2887" spans="28:36" x14ac:dyDescent="0.2">
      <c r="AB2887" s="190">
        <v>7174</v>
      </c>
      <c r="AC2887" s="190">
        <v>7174</v>
      </c>
      <c r="AD2887" s="190" t="s">
        <v>249</v>
      </c>
      <c r="AE2887" s="190" t="s">
        <v>216</v>
      </c>
      <c r="AF2887" s="190">
        <v>1</v>
      </c>
      <c r="AG2887" s="190">
        <v>100</v>
      </c>
      <c r="AI2887">
        <f t="shared" si="156"/>
        <v>7174</v>
      </c>
      <c r="AJ2887" t="str">
        <f t="shared" si="157"/>
        <v>Greater Hobart</v>
      </c>
    </row>
    <row r="2888" spans="28:36" x14ac:dyDescent="0.2">
      <c r="AB2888" s="190">
        <v>7175</v>
      </c>
      <c r="AC2888" s="190">
        <v>7175</v>
      </c>
      <c r="AD2888" s="190" t="s">
        <v>249</v>
      </c>
      <c r="AE2888" s="190" t="s">
        <v>216</v>
      </c>
      <c r="AF2888" s="190">
        <v>1</v>
      </c>
      <c r="AG2888" s="190">
        <v>100</v>
      </c>
      <c r="AI2888">
        <f t="shared" si="156"/>
        <v>7175</v>
      </c>
      <c r="AJ2888" t="str">
        <f t="shared" si="157"/>
        <v>Greater Hobart</v>
      </c>
    </row>
    <row r="2889" spans="28:36" x14ac:dyDescent="0.2">
      <c r="AB2889" s="190">
        <v>7176</v>
      </c>
      <c r="AC2889" s="190">
        <v>7176</v>
      </c>
      <c r="AD2889" s="190" t="s">
        <v>249</v>
      </c>
      <c r="AE2889" s="190" t="s">
        <v>216</v>
      </c>
      <c r="AF2889" s="190">
        <v>1</v>
      </c>
      <c r="AG2889" s="190">
        <v>100</v>
      </c>
      <c r="AI2889">
        <f t="shared" si="156"/>
        <v>7176</v>
      </c>
      <c r="AJ2889" t="str">
        <f t="shared" si="157"/>
        <v>Greater Hobart</v>
      </c>
    </row>
    <row r="2890" spans="28:36" x14ac:dyDescent="0.2">
      <c r="AB2890" s="190">
        <v>7177</v>
      </c>
      <c r="AC2890" s="190">
        <v>7177</v>
      </c>
      <c r="AD2890" s="190" t="s">
        <v>249</v>
      </c>
      <c r="AE2890" s="190" t="s">
        <v>216</v>
      </c>
      <c r="AF2890" s="190">
        <v>0.98382999999999998</v>
      </c>
      <c r="AG2890" s="190">
        <v>98.382999999999996</v>
      </c>
      <c r="AI2890">
        <f t="shared" si="156"/>
        <v>7177</v>
      </c>
      <c r="AJ2890" t="str">
        <f t="shared" si="157"/>
        <v>Greater Hobart</v>
      </c>
    </row>
    <row r="2891" spans="28:36" x14ac:dyDescent="0.2">
      <c r="AB2891" s="190">
        <v>7177</v>
      </c>
      <c r="AC2891" s="190">
        <v>7177</v>
      </c>
      <c r="AD2891" s="190" t="s">
        <v>250</v>
      </c>
      <c r="AE2891" s="190" t="s">
        <v>218</v>
      </c>
      <c r="AF2891" s="190">
        <v>1.6167600000000001E-2</v>
      </c>
      <c r="AG2891" s="190">
        <v>1.61676</v>
      </c>
      <c r="AI2891">
        <f t="shared" si="156"/>
        <v>7177</v>
      </c>
      <c r="AJ2891" t="str">
        <f t="shared" si="157"/>
        <v>Rest of Tas.</v>
      </c>
    </row>
    <row r="2892" spans="28:36" x14ac:dyDescent="0.2">
      <c r="AB2892" s="190">
        <v>7178</v>
      </c>
      <c r="AC2892" s="190">
        <v>7178</v>
      </c>
      <c r="AD2892" s="190" t="s">
        <v>250</v>
      </c>
      <c r="AE2892" s="190" t="s">
        <v>218</v>
      </c>
      <c r="AF2892" s="190">
        <v>0.993448</v>
      </c>
      <c r="AG2892" s="190">
        <v>99.344800000000006</v>
      </c>
      <c r="AI2892">
        <f t="shared" si="156"/>
        <v>7178</v>
      </c>
      <c r="AJ2892" t="str">
        <f t="shared" si="157"/>
        <v>Rest of Tas.</v>
      </c>
    </row>
    <row r="2893" spans="28:36" x14ac:dyDescent="0.2">
      <c r="AB2893" s="190">
        <v>7179</v>
      </c>
      <c r="AC2893" s="190">
        <v>7179</v>
      </c>
      <c r="AD2893" s="190" t="s">
        <v>250</v>
      </c>
      <c r="AE2893" s="190" t="s">
        <v>218</v>
      </c>
      <c r="AF2893" s="190">
        <v>0.997664</v>
      </c>
      <c r="AG2893" s="190">
        <v>99.766400000000004</v>
      </c>
      <c r="AI2893">
        <f t="shared" si="156"/>
        <v>7179</v>
      </c>
      <c r="AJ2893" t="str">
        <f t="shared" si="157"/>
        <v>Rest of Tas.</v>
      </c>
    </row>
    <row r="2894" spans="28:36" x14ac:dyDescent="0.2">
      <c r="AB2894" s="190">
        <v>7180</v>
      </c>
      <c r="AC2894" s="190">
        <v>7180</v>
      </c>
      <c r="AD2894" s="190" t="s">
        <v>250</v>
      </c>
      <c r="AE2894" s="190" t="s">
        <v>218</v>
      </c>
      <c r="AF2894" s="190">
        <v>0.98665400000000003</v>
      </c>
      <c r="AG2894" s="190">
        <v>98.665400000000005</v>
      </c>
      <c r="AI2894">
        <f t="shared" si="156"/>
        <v>7180</v>
      </c>
      <c r="AJ2894" t="str">
        <f t="shared" si="157"/>
        <v>Rest of Tas.</v>
      </c>
    </row>
    <row r="2895" spans="28:36" x14ac:dyDescent="0.2">
      <c r="AB2895" s="190">
        <v>7182</v>
      </c>
      <c r="AC2895" s="190">
        <v>7182</v>
      </c>
      <c r="AD2895" s="190" t="s">
        <v>250</v>
      </c>
      <c r="AE2895" s="190" t="s">
        <v>218</v>
      </c>
      <c r="AF2895" s="190">
        <v>0.99216199999999999</v>
      </c>
      <c r="AG2895" s="190">
        <v>99.216200000000001</v>
      </c>
      <c r="AI2895">
        <f t="shared" si="156"/>
        <v>7182</v>
      </c>
      <c r="AJ2895" t="str">
        <f t="shared" si="157"/>
        <v>Rest of Tas.</v>
      </c>
    </row>
    <row r="2896" spans="28:36" x14ac:dyDescent="0.2">
      <c r="AB2896" s="190">
        <v>7183</v>
      </c>
      <c r="AC2896" s="190">
        <v>7183</v>
      </c>
      <c r="AD2896" s="190" t="s">
        <v>250</v>
      </c>
      <c r="AE2896" s="190" t="s">
        <v>218</v>
      </c>
      <c r="AF2896" s="190">
        <v>1</v>
      </c>
      <c r="AG2896" s="190">
        <v>100</v>
      </c>
      <c r="AI2896">
        <f t="shared" si="156"/>
        <v>7183</v>
      </c>
      <c r="AJ2896" t="str">
        <f t="shared" si="157"/>
        <v>Rest of Tas.</v>
      </c>
    </row>
    <row r="2897" spans="28:36" x14ac:dyDescent="0.2">
      <c r="AB2897" s="190">
        <v>7184</v>
      </c>
      <c r="AC2897" s="190">
        <v>7184</v>
      </c>
      <c r="AD2897" s="190" t="s">
        <v>250</v>
      </c>
      <c r="AE2897" s="190" t="s">
        <v>218</v>
      </c>
      <c r="AF2897" s="190">
        <v>0.98866399999999999</v>
      </c>
      <c r="AG2897" s="190">
        <v>98.866399999999999</v>
      </c>
      <c r="AI2897">
        <f t="shared" si="156"/>
        <v>7184</v>
      </c>
      <c r="AJ2897" t="str">
        <f t="shared" si="157"/>
        <v>Rest of Tas.</v>
      </c>
    </row>
    <row r="2898" spans="28:36" x14ac:dyDescent="0.2">
      <c r="AB2898" s="190">
        <v>7185</v>
      </c>
      <c r="AC2898" s="190">
        <v>7185</v>
      </c>
      <c r="AD2898" s="190" t="s">
        <v>250</v>
      </c>
      <c r="AE2898" s="190" t="s">
        <v>218</v>
      </c>
      <c r="AF2898" s="190">
        <v>1</v>
      </c>
      <c r="AG2898" s="190">
        <v>100</v>
      </c>
      <c r="AI2898">
        <f t="shared" si="156"/>
        <v>7185</v>
      </c>
      <c r="AJ2898" t="str">
        <f t="shared" si="157"/>
        <v>Rest of Tas.</v>
      </c>
    </row>
    <row r="2899" spans="28:36" x14ac:dyDescent="0.2">
      <c r="AB2899" s="190">
        <v>7186</v>
      </c>
      <c r="AC2899" s="190">
        <v>7186</v>
      </c>
      <c r="AD2899" s="190" t="s">
        <v>250</v>
      </c>
      <c r="AE2899" s="190" t="s">
        <v>218</v>
      </c>
      <c r="AF2899" s="190">
        <v>0.98124999999999996</v>
      </c>
      <c r="AG2899" s="190">
        <v>98.125</v>
      </c>
      <c r="AI2899">
        <f t="shared" si="156"/>
        <v>7186</v>
      </c>
      <c r="AJ2899" t="str">
        <f t="shared" si="157"/>
        <v>Rest of Tas.</v>
      </c>
    </row>
    <row r="2900" spans="28:36" x14ac:dyDescent="0.2">
      <c r="AB2900" s="190">
        <v>7187</v>
      </c>
      <c r="AC2900" s="190">
        <v>7187</v>
      </c>
      <c r="AD2900" s="190" t="s">
        <v>250</v>
      </c>
      <c r="AE2900" s="190" t="s">
        <v>218</v>
      </c>
      <c r="AF2900" s="190">
        <v>0.99297299999999999</v>
      </c>
      <c r="AG2900" s="190">
        <v>99.297300000000007</v>
      </c>
      <c r="AI2900">
        <f t="shared" si="156"/>
        <v>7187</v>
      </c>
      <c r="AJ2900" t="str">
        <f t="shared" si="157"/>
        <v>Rest of Tas.</v>
      </c>
    </row>
    <row r="2901" spans="28:36" x14ac:dyDescent="0.2">
      <c r="AB2901" s="190">
        <v>7190</v>
      </c>
      <c r="AC2901" s="190">
        <v>7190</v>
      </c>
      <c r="AD2901" s="190" t="s">
        <v>250</v>
      </c>
      <c r="AE2901" s="190" t="s">
        <v>218</v>
      </c>
      <c r="AF2901" s="190">
        <v>0.98690900000000004</v>
      </c>
      <c r="AG2901" s="190">
        <v>98.690899999999999</v>
      </c>
      <c r="AI2901">
        <f t="shared" si="156"/>
        <v>7190</v>
      </c>
      <c r="AJ2901" t="str">
        <f t="shared" si="157"/>
        <v>Rest of Tas.</v>
      </c>
    </row>
    <row r="2902" spans="28:36" x14ac:dyDescent="0.2">
      <c r="AB2902" s="190">
        <v>7209</v>
      </c>
      <c r="AC2902" s="190">
        <v>7209</v>
      </c>
      <c r="AD2902" s="190" t="s">
        <v>250</v>
      </c>
      <c r="AE2902" s="190" t="s">
        <v>218</v>
      </c>
      <c r="AF2902" s="190">
        <v>1</v>
      </c>
      <c r="AG2902" s="190">
        <v>100</v>
      </c>
      <c r="AI2902">
        <f t="shared" si="156"/>
        <v>7209</v>
      </c>
      <c r="AJ2902" t="str">
        <f t="shared" si="157"/>
        <v>Rest of Tas.</v>
      </c>
    </row>
    <row r="2903" spans="28:36" x14ac:dyDescent="0.2">
      <c r="AB2903" s="190">
        <v>7210</v>
      </c>
      <c r="AC2903" s="190">
        <v>7210</v>
      </c>
      <c r="AD2903" s="190" t="s">
        <v>250</v>
      </c>
      <c r="AE2903" s="190" t="s">
        <v>218</v>
      </c>
      <c r="AF2903" s="190">
        <v>1</v>
      </c>
      <c r="AG2903" s="190">
        <v>100</v>
      </c>
      <c r="AI2903">
        <f t="shared" si="156"/>
        <v>7210</v>
      </c>
      <c r="AJ2903" t="str">
        <f t="shared" si="157"/>
        <v>Rest of Tas.</v>
      </c>
    </row>
    <row r="2904" spans="28:36" x14ac:dyDescent="0.2">
      <c r="AB2904" s="190">
        <v>7211</v>
      </c>
      <c r="AC2904" s="190">
        <v>7211</v>
      </c>
      <c r="AD2904" s="190" t="s">
        <v>250</v>
      </c>
      <c r="AE2904" s="190" t="s">
        <v>218</v>
      </c>
      <c r="AF2904" s="190">
        <v>1</v>
      </c>
      <c r="AG2904" s="190">
        <v>100</v>
      </c>
      <c r="AI2904">
        <f t="shared" si="156"/>
        <v>7211</v>
      </c>
      <c r="AJ2904" t="str">
        <f t="shared" si="157"/>
        <v>Rest of Tas.</v>
      </c>
    </row>
    <row r="2905" spans="28:36" x14ac:dyDescent="0.2">
      <c r="AB2905" s="190">
        <v>7212</v>
      </c>
      <c r="AC2905" s="190">
        <v>7212</v>
      </c>
      <c r="AD2905" s="190" t="s">
        <v>250</v>
      </c>
      <c r="AE2905" s="190" t="s">
        <v>218</v>
      </c>
      <c r="AF2905" s="190">
        <v>1</v>
      </c>
      <c r="AG2905" s="190">
        <v>100</v>
      </c>
      <c r="AI2905">
        <f t="shared" si="156"/>
        <v>7212</v>
      </c>
      <c r="AJ2905" t="str">
        <f t="shared" si="157"/>
        <v>Rest of Tas.</v>
      </c>
    </row>
    <row r="2906" spans="28:36" x14ac:dyDescent="0.2">
      <c r="AB2906" s="190">
        <v>7213</v>
      </c>
      <c r="AC2906" s="190">
        <v>7213</v>
      </c>
      <c r="AD2906" s="190" t="s">
        <v>250</v>
      </c>
      <c r="AE2906" s="190" t="s">
        <v>218</v>
      </c>
      <c r="AF2906" s="190">
        <v>1</v>
      </c>
      <c r="AG2906" s="190">
        <v>100</v>
      </c>
      <c r="AI2906">
        <f t="shared" si="156"/>
        <v>7213</v>
      </c>
      <c r="AJ2906" t="str">
        <f t="shared" si="157"/>
        <v>Rest of Tas.</v>
      </c>
    </row>
    <row r="2907" spans="28:36" x14ac:dyDescent="0.2">
      <c r="AB2907" s="190">
        <v>7214</v>
      </c>
      <c r="AC2907" s="190">
        <v>7214</v>
      </c>
      <c r="AD2907" s="190" t="s">
        <v>250</v>
      </c>
      <c r="AE2907" s="190" t="s">
        <v>218</v>
      </c>
      <c r="AF2907" s="190">
        <v>1</v>
      </c>
      <c r="AG2907" s="190">
        <v>100</v>
      </c>
      <c r="AI2907">
        <f t="shared" si="156"/>
        <v>7214</v>
      </c>
      <c r="AJ2907" t="str">
        <f t="shared" si="157"/>
        <v>Rest of Tas.</v>
      </c>
    </row>
    <row r="2908" spans="28:36" x14ac:dyDescent="0.2">
      <c r="AB2908" s="190">
        <v>7215</v>
      </c>
      <c r="AC2908" s="190">
        <v>7215</v>
      </c>
      <c r="AD2908" s="190" t="s">
        <v>250</v>
      </c>
      <c r="AE2908" s="190" t="s">
        <v>218</v>
      </c>
      <c r="AF2908" s="190">
        <v>0.99831199999999998</v>
      </c>
      <c r="AG2908" s="190">
        <v>99.831199999999995</v>
      </c>
      <c r="AI2908">
        <f t="shared" si="156"/>
        <v>7215</v>
      </c>
      <c r="AJ2908" t="str">
        <f t="shared" si="157"/>
        <v>Rest of Tas.</v>
      </c>
    </row>
    <row r="2909" spans="28:36" x14ac:dyDescent="0.2">
      <c r="AB2909" s="190">
        <v>7216</v>
      </c>
      <c r="AC2909" s="190">
        <v>7216</v>
      </c>
      <c r="AD2909" s="190" t="s">
        <v>250</v>
      </c>
      <c r="AE2909" s="190" t="s">
        <v>218</v>
      </c>
      <c r="AF2909" s="190">
        <v>0.99554500000000001</v>
      </c>
      <c r="AG2909" s="190">
        <v>99.554500000000004</v>
      </c>
      <c r="AI2909">
        <f t="shared" si="156"/>
        <v>7216</v>
      </c>
      <c r="AJ2909" t="str">
        <f t="shared" si="157"/>
        <v>Rest of Tas.</v>
      </c>
    </row>
    <row r="2910" spans="28:36" x14ac:dyDescent="0.2">
      <c r="AB2910" s="190">
        <v>7248</v>
      </c>
      <c r="AC2910" s="190">
        <v>7248</v>
      </c>
      <c r="AD2910" s="190" t="s">
        <v>250</v>
      </c>
      <c r="AE2910" s="190" t="s">
        <v>218</v>
      </c>
      <c r="AF2910" s="190">
        <v>0.99813399999999997</v>
      </c>
      <c r="AG2910" s="190">
        <v>99.813400000000001</v>
      </c>
      <c r="AI2910">
        <f t="shared" si="156"/>
        <v>7248</v>
      </c>
      <c r="AJ2910" t="str">
        <f t="shared" si="157"/>
        <v>Rest of Tas.</v>
      </c>
    </row>
    <row r="2911" spans="28:36" x14ac:dyDescent="0.2">
      <c r="AB2911" s="190">
        <v>7249</v>
      </c>
      <c r="AC2911" s="190">
        <v>7249</v>
      </c>
      <c r="AD2911" s="190" t="s">
        <v>250</v>
      </c>
      <c r="AE2911" s="190" t="s">
        <v>218</v>
      </c>
      <c r="AF2911" s="190">
        <v>1</v>
      </c>
      <c r="AG2911" s="190">
        <v>100</v>
      </c>
      <c r="AI2911">
        <f t="shared" si="156"/>
        <v>7249</v>
      </c>
      <c r="AJ2911" t="str">
        <f t="shared" si="157"/>
        <v>Rest of Tas.</v>
      </c>
    </row>
    <row r="2912" spans="28:36" x14ac:dyDescent="0.2">
      <c r="AB2912" s="190">
        <v>7250</v>
      </c>
      <c r="AC2912" s="190">
        <v>7250</v>
      </c>
      <c r="AD2912" s="190" t="s">
        <v>250</v>
      </c>
      <c r="AE2912" s="190" t="s">
        <v>218</v>
      </c>
      <c r="AF2912" s="190">
        <v>0.99997999999999998</v>
      </c>
      <c r="AG2912" s="190">
        <v>99.998000000000005</v>
      </c>
      <c r="AI2912">
        <f t="shared" si="156"/>
        <v>7250</v>
      </c>
      <c r="AJ2912" t="str">
        <f t="shared" si="157"/>
        <v>Rest of Tas.</v>
      </c>
    </row>
    <row r="2913" spans="28:36" x14ac:dyDescent="0.2">
      <c r="AB2913" s="190">
        <v>7252</v>
      </c>
      <c r="AC2913" s="190">
        <v>7252</v>
      </c>
      <c r="AD2913" s="190" t="s">
        <v>250</v>
      </c>
      <c r="AE2913" s="190" t="s">
        <v>218</v>
      </c>
      <c r="AF2913" s="190">
        <v>0.99912100000000004</v>
      </c>
      <c r="AG2913" s="190">
        <v>99.912099999999995</v>
      </c>
      <c r="AI2913">
        <f t="shared" si="156"/>
        <v>7252</v>
      </c>
      <c r="AJ2913" t="str">
        <f t="shared" si="157"/>
        <v>Rest of Tas.</v>
      </c>
    </row>
    <row r="2914" spans="28:36" x14ac:dyDescent="0.2">
      <c r="AB2914" s="190">
        <v>7253</v>
      </c>
      <c r="AC2914" s="190">
        <v>7253</v>
      </c>
      <c r="AD2914" s="190" t="s">
        <v>250</v>
      </c>
      <c r="AE2914" s="190" t="s">
        <v>218</v>
      </c>
      <c r="AF2914" s="190">
        <v>0.99946000000000002</v>
      </c>
      <c r="AG2914" s="190">
        <v>99.945999999999998</v>
      </c>
      <c r="AI2914">
        <f t="shared" si="156"/>
        <v>7253</v>
      </c>
      <c r="AJ2914" t="str">
        <f t="shared" si="157"/>
        <v>Rest of Tas.</v>
      </c>
    </row>
    <row r="2915" spans="28:36" x14ac:dyDescent="0.2">
      <c r="AB2915" s="190">
        <v>7254</v>
      </c>
      <c r="AC2915" s="190">
        <v>7254</v>
      </c>
      <c r="AD2915" s="190" t="s">
        <v>250</v>
      </c>
      <c r="AE2915" s="190" t="s">
        <v>218</v>
      </c>
      <c r="AF2915" s="190">
        <v>1</v>
      </c>
      <c r="AG2915" s="190">
        <v>100</v>
      </c>
      <c r="AI2915">
        <f t="shared" si="156"/>
        <v>7254</v>
      </c>
      <c r="AJ2915" t="str">
        <f t="shared" si="157"/>
        <v>Rest of Tas.</v>
      </c>
    </row>
    <row r="2916" spans="28:36" x14ac:dyDescent="0.2">
      <c r="AB2916" s="190">
        <v>7255</v>
      </c>
      <c r="AC2916" s="190">
        <v>7255</v>
      </c>
      <c r="AD2916" s="190" t="s">
        <v>250</v>
      </c>
      <c r="AE2916" s="190" t="s">
        <v>218</v>
      </c>
      <c r="AF2916" s="190">
        <v>0.99051</v>
      </c>
      <c r="AG2916" s="190">
        <v>99.051000000000002</v>
      </c>
      <c r="AI2916">
        <f t="shared" si="156"/>
        <v>7255</v>
      </c>
      <c r="AJ2916" t="str">
        <f t="shared" si="157"/>
        <v>Rest of Tas.</v>
      </c>
    </row>
    <row r="2917" spans="28:36" x14ac:dyDescent="0.2">
      <c r="AB2917" s="190">
        <v>7256</v>
      </c>
      <c r="AC2917" s="190">
        <v>7256</v>
      </c>
      <c r="AD2917" s="190" t="s">
        <v>250</v>
      </c>
      <c r="AE2917" s="190" t="s">
        <v>218</v>
      </c>
      <c r="AF2917" s="190">
        <v>0.99999899999999997</v>
      </c>
      <c r="AG2917" s="190">
        <v>99.999899999999997</v>
      </c>
      <c r="AI2917">
        <f t="shared" si="156"/>
        <v>7256</v>
      </c>
      <c r="AJ2917" t="str">
        <f t="shared" si="157"/>
        <v>Rest of Tas.</v>
      </c>
    </row>
    <row r="2918" spans="28:36" x14ac:dyDescent="0.2">
      <c r="AB2918" s="190">
        <v>7257</v>
      </c>
      <c r="AC2918" s="190">
        <v>7257</v>
      </c>
      <c r="AD2918" s="190" t="s">
        <v>250</v>
      </c>
      <c r="AE2918" s="190" t="s">
        <v>218</v>
      </c>
      <c r="AF2918" s="190">
        <v>1</v>
      </c>
      <c r="AG2918" s="190">
        <v>100</v>
      </c>
      <c r="AI2918">
        <f t="shared" si="156"/>
        <v>7257</v>
      </c>
      <c r="AJ2918" t="str">
        <f t="shared" si="157"/>
        <v>Rest of Tas.</v>
      </c>
    </row>
    <row r="2919" spans="28:36" x14ac:dyDescent="0.2">
      <c r="AB2919" s="190">
        <v>7258</v>
      </c>
      <c r="AC2919" s="190">
        <v>7258</v>
      </c>
      <c r="AD2919" s="190" t="s">
        <v>250</v>
      </c>
      <c r="AE2919" s="190" t="s">
        <v>218</v>
      </c>
      <c r="AF2919" s="190">
        <v>1</v>
      </c>
      <c r="AG2919" s="190">
        <v>100</v>
      </c>
      <c r="AI2919">
        <f t="shared" si="156"/>
        <v>7258</v>
      </c>
      <c r="AJ2919" t="str">
        <f t="shared" si="157"/>
        <v>Rest of Tas.</v>
      </c>
    </row>
    <row r="2920" spans="28:36" x14ac:dyDescent="0.2">
      <c r="AB2920" s="190">
        <v>7259</v>
      </c>
      <c r="AC2920" s="190">
        <v>7259</v>
      </c>
      <c r="AD2920" s="190" t="s">
        <v>250</v>
      </c>
      <c r="AE2920" s="190" t="s">
        <v>218</v>
      </c>
      <c r="AF2920" s="190">
        <v>1</v>
      </c>
      <c r="AG2920" s="190">
        <v>100</v>
      </c>
      <c r="AI2920">
        <f t="shared" si="156"/>
        <v>7259</v>
      </c>
      <c r="AJ2920" t="str">
        <f t="shared" si="157"/>
        <v>Rest of Tas.</v>
      </c>
    </row>
    <row r="2921" spans="28:36" x14ac:dyDescent="0.2">
      <c r="AB2921" s="190">
        <v>7260</v>
      </c>
      <c r="AC2921" s="190">
        <v>7260</v>
      </c>
      <c r="AD2921" s="190" t="s">
        <v>250</v>
      </c>
      <c r="AE2921" s="190" t="s">
        <v>218</v>
      </c>
      <c r="AF2921" s="190">
        <v>1</v>
      </c>
      <c r="AG2921" s="190">
        <v>100</v>
      </c>
      <c r="AI2921">
        <f t="shared" si="156"/>
        <v>7260</v>
      </c>
      <c r="AJ2921" t="str">
        <f t="shared" si="157"/>
        <v>Rest of Tas.</v>
      </c>
    </row>
    <row r="2922" spans="28:36" x14ac:dyDescent="0.2">
      <c r="AB2922" s="190">
        <v>7261</v>
      </c>
      <c r="AC2922" s="190">
        <v>7261</v>
      </c>
      <c r="AD2922" s="190" t="s">
        <v>250</v>
      </c>
      <c r="AE2922" s="190" t="s">
        <v>218</v>
      </c>
      <c r="AF2922" s="190">
        <v>1</v>
      </c>
      <c r="AG2922" s="190">
        <v>100</v>
      </c>
      <c r="AI2922">
        <f t="shared" si="156"/>
        <v>7261</v>
      </c>
      <c r="AJ2922" t="str">
        <f t="shared" si="157"/>
        <v>Rest of Tas.</v>
      </c>
    </row>
    <row r="2923" spans="28:36" x14ac:dyDescent="0.2">
      <c r="AB2923" s="190">
        <v>7262</v>
      </c>
      <c r="AC2923" s="190">
        <v>7262</v>
      </c>
      <c r="AD2923" s="190" t="s">
        <v>250</v>
      </c>
      <c r="AE2923" s="190" t="s">
        <v>218</v>
      </c>
      <c r="AF2923" s="190">
        <v>0.99999899999999997</v>
      </c>
      <c r="AG2923" s="190">
        <v>99.999899999999997</v>
      </c>
      <c r="AI2923">
        <f t="shared" si="156"/>
        <v>7262</v>
      </c>
      <c r="AJ2923" t="str">
        <f t="shared" si="157"/>
        <v>Rest of Tas.</v>
      </c>
    </row>
    <row r="2924" spans="28:36" x14ac:dyDescent="0.2">
      <c r="AB2924" s="190">
        <v>7263</v>
      </c>
      <c r="AC2924" s="190">
        <v>7263</v>
      </c>
      <c r="AD2924" s="190" t="s">
        <v>250</v>
      </c>
      <c r="AE2924" s="190" t="s">
        <v>218</v>
      </c>
      <c r="AF2924" s="190">
        <v>1</v>
      </c>
      <c r="AG2924" s="190">
        <v>100</v>
      </c>
      <c r="AI2924">
        <f t="shared" si="156"/>
        <v>7263</v>
      </c>
      <c r="AJ2924" t="str">
        <f t="shared" si="157"/>
        <v>Rest of Tas.</v>
      </c>
    </row>
    <row r="2925" spans="28:36" x14ac:dyDescent="0.2">
      <c r="AB2925" s="190">
        <v>7264</v>
      </c>
      <c r="AC2925" s="190">
        <v>7264</v>
      </c>
      <c r="AD2925" s="190" t="s">
        <v>250</v>
      </c>
      <c r="AE2925" s="190" t="s">
        <v>218</v>
      </c>
      <c r="AF2925" s="190">
        <v>0.99999899999999997</v>
      </c>
      <c r="AG2925" s="190">
        <v>99.999899999999997</v>
      </c>
      <c r="AI2925">
        <f t="shared" si="156"/>
        <v>7264</v>
      </c>
      <c r="AJ2925" t="str">
        <f t="shared" si="157"/>
        <v>Rest of Tas.</v>
      </c>
    </row>
    <row r="2926" spans="28:36" x14ac:dyDescent="0.2">
      <c r="AB2926" s="190">
        <v>7265</v>
      </c>
      <c r="AC2926" s="190">
        <v>7265</v>
      </c>
      <c r="AD2926" s="190" t="s">
        <v>250</v>
      </c>
      <c r="AE2926" s="190" t="s">
        <v>218</v>
      </c>
      <c r="AF2926" s="190">
        <v>1</v>
      </c>
      <c r="AG2926" s="190">
        <v>100</v>
      </c>
      <c r="AI2926">
        <f t="shared" si="156"/>
        <v>7265</v>
      </c>
      <c r="AJ2926" t="str">
        <f t="shared" si="157"/>
        <v>Rest of Tas.</v>
      </c>
    </row>
    <row r="2927" spans="28:36" x14ac:dyDescent="0.2">
      <c r="AB2927" s="190">
        <v>7267</v>
      </c>
      <c r="AC2927" s="190">
        <v>7267</v>
      </c>
      <c r="AD2927" s="190" t="s">
        <v>250</v>
      </c>
      <c r="AE2927" s="190" t="s">
        <v>218</v>
      </c>
      <c r="AF2927" s="190">
        <v>1</v>
      </c>
      <c r="AG2927" s="190">
        <v>100</v>
      </c>
      <c r="AI2927">
        <f t="shared" si="156"/>
        <v>7267</v>
      </c>
      <c r="AJ2927" t="str">
        <f t="shared" si="157"/>
        <v>Rest of Tas.</v>
      </c>
    </row>
    <row r="2928" spans="28:36" x14ac:dyDescent="0.2">
      <c r="AB2928" s="190">
        <v>7268</v>
      </c>
      <c r="AC2928" s="190">
        <v>7268</v>
      </c>
      <c r="AD2928" s="190" t="s">
        <v>250</v>
      </c>
      <c r="AE2928" s="190" t="s">
        <v>218</v>
      </c>
      <c r="AF2928" s="190">
        <v>1</v>
      </c>
      <c r="AG2928" s="190">
        <v>100</v>
      </c>
      <c r="AI2928">
        <f t="shared" si="156"/>
        <v>7268</v>
      </c>
      <c r="AJ2928" t="str">
        <f t="shared" si="157"/>
        <v>Rest of Tas.</v>
      </c>
    </row>
    <row r="2929" spans="28:36" x14ac:dyDescent="0.2">
      <c r="AB2929" s="190">
        <v>7270</v>
      </c>
      <c r="AC2929" s="190">
        <v>7270</v>
      </c>
      <c r="AD2929" s="190" t="s">
        <v>250</v>
      </c>
      <c r="AE2929" s="190" t="s">
        <v>218</v>
      </c>
      <c r="AF2929" s="190">
        <v>0.99548800000000004</v>
      </c>
      <c r="AG2929" s="190">
        <v>99.5488</v>
      </c>
      <c r="AI2929">
        <f t="shared" si="156"/>
        <v>7270</v>
      </c>
      <c r="AJ2929" t="str">
        <f t="shared" si="157"/>
        <v>Rest of Tas.</v>
      </c>
    </row>
    <row r="2930" spans="28:36" x14ac:dyDescent="0.2">
      <c r="AB2930" s="190">
        <v>7275</v>
      </c>
      <c r="AC2930" s="190">
        <v>7275</v>
      </c>
      <c r="AD2930" s="190" t="s">
        <v>250</v>
      </c>
      <c r="AE2930" s="190" t="s">
        <v>218</v>
      </c>
      <c r="AF2930" s="190">
        <v>0.99191300000000004</v>
      </c>
      <c r="AG2930" s="190">
        <v>99.191299999999998</v>
      </c>
      <c r="AI2930">
        <f t="shared" si="156"/>
        <v>7275</v>
      </c>
      <c r="AJ2930" t="str">
        <f t="shared" si="157"/>
        <v>Rest of Tas.</v>
      </c>
    </row>
    <row r="2931" spans="28:36" x14ac:dyDescent="0.2">
      <c r="AB2931" s="190">
        <v>7276</v>
      </c>
      <c r="AC2931" s="190">
        <v>7276</v>
      </c>
      <c r="AD2931" s="190" t="s">
        <v>250</v>
      </c>
      <c r="AE2931" s="190" t="s">
        <v>218</v>
      </c>
      <c r="AF2931" s="190">
        <v>1</v>
      </c>
      <c r="AG2931" s="190">
        <v>100</v>
      </c>
      <c r="AI2931">
        <f t="shared" si="156"/>
        <v>7276</v>
      </c>
      <c r="AJ2931" t="str">
        <f t="shared" si="157"/>
        <v>Rest of Tas.</v>
      </c>
    </row>
    <row r="2932" spans="28:36" x14ac:dyDescent="0.2">
      <c r="AB2932" s="190">
        <v>7277</v>
      </c>
      <c r="AC2932" s="190">
        <v>7277</v>
      </c>
      <c r="AD2932" s="190" t="s">
        <v>250</v>
      </c>
      <c r="AE2932" s="190" t="s">
        <v>218</v>
      </c>
      <c r="AF2932" s="190">
        <v>0.99975099999999995</v>
      </c>
      <c r="AG2932" s="190">
        <v>99.975099999999998</v>
      </c>
      <c r="AI2932">
        <f t="shared" si="156"/>
        <v>7277</v>
      </c>
      <c r="AJ2932" t="str">
        <f t="shared" si="157"/>
        <v>Rest of Tas.</v>
      </c>
    </row>
    <row r="2933" spans="28:36" x14ac:dyDescent="0.2">
      <c r="AB2933" s="190">
        <v>7290</v>
      </c>
      <c r="AC2933" s="190">
        <v>7290</v>
      </c>
      <c r="AD2933" s="190" t="s">
        <v>250</v>
      </c>
      <c r="AE2933" s="190" t="s">
        <v>218</v>
      </c>
      <c r="AF2933" s="190">
        <v>1</v>
      </c>
      <c r="AG2933" s="190">
        <v>100</v>
      </c>
      <c r="AI2933">
        <f t="shared" si="156"/>
        <v>7290</v>
      </c>
      <c r="AJ2933" t="str">
        <f t="shared" si="157"/>
        <v>Rest of Tas.</v>
      </c>
    </row>
    <row r="2934" spans="28:36" x14ac:dyDescent="0.2">
      <c r="AB2934" s="190">
        <v>7291</v>
      </c>
      <c r="AC2934" s="190">
        <v>7291</v>
      </c>
      <c r="AD2934" s="190" t="s">
        <v>250</v>
      </c>
      <c r="AE2934" s="190" t="s">
        <v>218</v>
      </c>
      <c r="AF2934" s="190">
        <v>1</v>
      </c>
      <c r="AG2934" s="190">
        <v>100</v>
      </c>
      <c r="AI2934">
        <f t="shared" si="156"/>
        <v>7291</v>
      </c>
      <c r="AJ2934" t="str">
        <f t="shared" si="157"/>
        <v>Rest of Tas.</v>
      </c>
    </row>
    <row r="2935" spans="28:36" x14ac:dyDescent="0.2">
      <c r="AB2935" s="190">
        <v>7292</v>
      </c>
      <c r="AC2935" s="190">
        <v>7292</v>
      </c>
      <c r="AD2935" s="190" t="s">
        <v>250</v>
      </c>
      <c r="AE2935" s="190" t="s">
        <v>218</v>
      </c>
      <c r="AF2935" s="190">
        <v>1</v>
      </c>
      <c r="AG2935" s="190">
        <v>100</v>
      </c>
      <c r="AI2935">
        <f t="shared" si="156"/>
        <v>7292</v>
      </c>
      <c r="AJ2935" t="str">
        <f t="shared" si="157"/>
        <v>Rest of Tas.</v>
      </c>
    </row>
    <row r="2936" spans="28:36" x14ac:dyDescent="0.2">
      <c r="AB2936" s="190">
        <v>7300</v>
      </c>
      <c r="AC2936" s="190">
        <v>7300</v>
      </c>
      <c r="AD2936" s="190" t="s">
        <v>250</v>
      </c>
      <c r="AE2936" s="190" t="s">
        <v>218</v>
      </c>
      <c r="AF2936" s="190">
        <v>1</v>
      </c>
      <c r="AG2936" s="190">
        <v>100</v>
      </c>
      <c r="AI2936">
        <f t="shared" si="156"/>
        <v>7300</v>
      </c>
      <c r="AJ2936" t="str">
        <f t="shared" si="157"/>
        <v>Rest of Tas.</v>
      </c>
    </row>
    <row r="2937" spans="28:36" x14ac:dyDescent="0.2">
      <c r="AB2937" s="190">
        <v>7301</v>
      </c>
      <c r="AC2937" s="190">
        <v>7301</v>
      </c>
      <c r="AD2937" s="190" t="s">
        <v>250</v>
      </c>
      <c r="AE2937" s="190" t="s">
        <v>218</v>
      </c>
      <c r="AF2937" s="190">
        <v>1</v>
      </c>
      <c r="AG2937" s="190">
        <v>100</v>
      </c>
      <c r="AI2937">
        <f t="shared" si="156"/>
        <v>7301</v>
      </c>
      <c r="AJ2937" t="str">
        <f t="shared" si="157"/>
        <v>Rest of Tas.</v>
      </c>
    </row>
    <row r="2938" spans="28:36" x14ac:dyDescent="0.2">
      <c r="AB2938" s="190">
        <v>7302</v>
      </c>
      <c r="AC2938" s="190">
        <v>7302</v>
      </c>
      <c r="AD2938" s="190" t="s">
        <v>250</v>
      </c>
      <c r="AE2938" s="190" t="s">
        <v>218</v>
      </c>
      <c r="AF2938" s="190">
        <v>1</v>
      </c>
      <c r="AG2938" s="190">
        <v>100</v>
      </c>
      <c r="AI2938">
        <f t="shared" si="156"/>
        <v>7302</v>
      </c>
      <c r="AJ2938" t="str">
        <f t="shared" si="157"/>
        <v>Rest of Tas.</v>
      </c>
    </row>
    <row r="2939" spans="28:36" x14ac:dyDescent="0.2">
      <c r="AB2939" s="190">
        <v>7303</v>
      </c>
      <c r="AC2939" s="190">
        <v>7303</v>
      </c>
      <c r="AD2939" s="190" t="s">
        <v>250</v>
      </c>
      <c r="AE2939" s="190" t="s">
        <v>218</v>
      </c>
      <c r="AF2939" s="190">
        <v>1</v>
      </c>
      <c r="AG2939" s="190">
        <v>100</v>
      </c>
      <c r="AI2939">
        <f t="shared" si="156"/>
        <v>7303</v>
      </c>
      <c r="AJ2939" t="str">
        <f t="shared" si="157"/>
        <v>Rest of Tas.</v>
      </c>
    </row>
    <row r="2940" spans="28:36" x14ac:dyDescent="0.2">
      <c r="AB2940" s="190">
        <v>7304</v>
      </c>
      <c r="AC2940" s="190">
        <v>7304</v>
      </c>
      <c r="AD2940" s="190" t="s">
        <v>250</v>
      </c>
      <c r="AE2940" s="190" t="s">
        <v>218</v>
      </c>
      <c r="AF2940" s="190">
        <v>1</v>
      </c>
      <c r="AG2940" s="190">
        <v>100</v>
      </c>
      <c r="AI2940">
        <f t="shared" si="156"/>
        <v>7304</v>
      </c>
      <c r="AJ2940" t="str">
        <f t="shared" si="157"/>
        <v>Rest of Tas.</v>
      </c>
    </row>
    <row r="2941" spans="28:36" x14ac:dyDescent="0.2">
      <c r="AB2941" s="190">
        <v>7305</v>
      </c>
      <c r="AC2941" s="190">
        <v>7305</v>
      </c>
      <c r="AD2941" s="190" t="s">
        <v>250</v>
      </c>
      <c r="AE2941" s="190" t="s">
        <v>218</v>
      </c>
      <c r="AF2941" s="190">
        <v>1</v>
      </c>
      <c r="AG2941" s="190">
        <v>100</v>
      </c>
      <c r="AI2941">
        <f t="shared" si="156"/>
        <v>7305</v>
      </c>
      <c r="AJ2941" t="str">
        <f t="shared" si="157"/>
        <v>Rest of Tas.</v>
      </c>
    </row>
    <row r="2942" spans="28:36" x14ac:dyDescent="0.2">
      <c r="AB2942" s="190">
        <v>7306</v>
      </c>
      <c r="AC2942" s="190">
        <v>7306</v>
      </c>
      <c r="AD2942" s="190" t="s">
        <v>250</v>
      </c>
      <c r="AE2942" s="190" t="s">
        <v>218</v>
      </c>
      <c r="AF2942" s="190">
        <v>1</v>
      </c>
      <c r="AG2942" s="190">
        <v>100</v>
      </c>
      <c r="AI2942">
        <f t="shared" si="156"/>
        <v>7306</v>
      </c>
      <c r="AJ2942" t="str">
        <f t="shared" si="157"/>
        <v>Rest of Tas.</v>
      </c>
    </row>
    <row r="2943" spans="28:36" x14ac:dyDescent="0.2">
      <c r="AB2943" s="190">
        <v>7307</v>
      </c>
      <c r="AC2943" s="190">
        <v>7307</v>
      </c>
      <c r="AD2943" s="190" t="s">
        <v>250</v>
      </c>
      <c r="AE2943" s="190" t="s">
        <v>218</v>
      </c>
      <c r="AF2943" s="190">
        <v>0.999888</v>
      </c>
      <c r="AG2943" s="190">
        <v>99.988799999999998</v>
      </c>
      <c r="AI2943">
        <f t="shared" ref="AI2943:AI2961" si="158">AB2943*1</f>
        <v>7307</v>
      </c>
      <c r="AJ2943" t="str">
        <f t="shared" ref="AJ2943:AJ2961" si="159">AE2943</f>
        <v>Rest of Tas.</v>
      </c>
    </row>
    <row r="2944" spans="28:36" x14ac:dyDescent="0.2">
      <c r="AB2944" s="190">
        <v>7310</v>
      </c>
      <c r="AC2944" s="190">
        <v>7310</v>
      </c>
      <c r="AD2944" s="190" t="s">
        <v>250</v>
      </c>
      <c r="AE2944" s="190" t="s">
        <v>218</v>
      </c>
      <c r="AF2944" s="190">
        <v>0.99956299999999998</v>
      </c>
      <c r="AG2944" s="190">
        <v>99.956299999999999</v>
      </c>
      <c r="AI2944">
        <f t="shared" si="158"/>
        <v>7310</v>
      </c>
      <c r="AJ2944" t="str">
        <f t="shared" si="159"/>
        <v>Rest of Tas.</v>
      </c>
    </row>
    <row r="2945" spans="28:36" x14ac:dyDescent="0.2">
      <c r="AB2945" s="190">
        <v>7315</v>
      </c>
      <c r="AC2945" s="190">
        <v>7315</v>
      </c>
      <c r="AD2945" s="190" t="s">
        <v>250</v>
      </c>
      <c r="AE2945" s="190" t="s">
        <v>218</v>
      </c>
      <c r="AF2945" s="190">
        <v>0.99839199999999995</v>
      </c>
      <c r="AG2945" s="190">
        <v>99.839200000000005</v>
      </c>
      <c r="AI2945">
        <f t="shared" si="158"/>
        <v>7315</v>
      </c>
      <c r="AJ2945" t="str">
        <f t="shared" si="159"/>
        <v>Rest of Tas.</v>
      </c>
    </row>
    <row r="2946" spans="28:36" x14ac:dyDescent="0.2">
      <c r="AB2946" s="190">
        <v>7316</v>
      </c>
      <c r="AC2946" s="190">
        <v>7316</v>
      </c>
      <c r="AD2946" s="190" t="s">
        <v>250</v>
      </c>
      <c r="AE2946" s="190" t="s">
        <v>218</v>
      </c>
      <c r="AF2946" s="190">
        <v>0.99976200000000004</v>
      </c>
      <c r="AG2946" s="190">
        <v>99.976200000000006</v>
      </c>
      <c r="AI2946">
        <f t="shared" si="158"/>
        <v>7316</v>
      </c>
      <c r="AJ2946" t="str">
        <f t="shared" si="159"/>
        <v>Rest of Tas.</v>
      </c>
    </row>
    <row r="2947" spans="28:36" x14ac:dyDescent="0.2">
      <c r="AB2947" s="190">
        <v>7320</v>
      </c>
      <c r="AC2947" s="190">
        <v>7320</v>
      </c>
      <c r="AD2947" s="190" t="s">
        <v>250</v>
      </c>
      <c r="AE2947" s="190" t="s">
        <v>218</v>
      </c>
      <c r="AF2947" s="190">
        <v>0.99999099999999996</v>
      </c>
      <c r="AG2947" s="190">
        <v>99.999099999999999</v>
      </c>
      <c r="AI2947">
        <f t="shared" si="158"/>
        <v>7320</v>
      </c>
      <c r="AJ2947" t="str">
        <f t="shared" si="159"/>
        <v>Rest of Tas.</v>
      </c>
    </row>
    <row r="2948" spans="28:36" x14ac:dyDescent="0.2">
      <c r="AB2948" s="190">
        <v>7321</v>
      </c>
      <c r="AC2948" s="190">
        <v>7321</v>
      </c>
      <c r="AD2948" s="190" t="s">
        <v>250</v>
      </c>
      <c r="AE2948" s="190" t="s">
        <v>218</v>
      </c>
      <c r="AF2948" s="190">
        <v>0.99317900000000003</v>
      </c>
      <c r="AG2948" s="190">
        <v>99.317899999999995</v>
      </c>
      <c r="AI2948">
        <f t="shared" si="158"/>
        <v>7321</v>
      </c>
      <c r="AJ2948" t="str">
        <f t="shared" si="159"/>
        <v>Rest of Tas.</v>
      </c>
    </row>
    <row r="2949" spans="28:36" x14ac:dyDescent="0.2">
      <c r="AB2949" s="190">
        <v>7322</v>
      </c>
      <c r="AC2949" s="190">
        <v>7322</v>
      </c>
      <c r="AD2949" s="190" t="s">
        <v>250</v>
      </c>
      <c r="AE2949" s="190" t="s">
        <v>218</v>
      </c>
      <c r="AF2949" s="190">
        <v>0.99773500000000004</v>
      </c>
      <c r="AG2949" s="190">
        <v>99.773499999999999</v>
      </c>
      <c r="AI2949">
        <f t="shared" si="158"/>
        <v>7322</v>
      </c>
      <c r="AJ2949" t="str">
        <f t="shared" si="159"/>
        <v>Rest of Tas.</v>
      </c>
    </row>
    <row r="2950" spans="28:36" x14ac:dyDescent="0.2">
      <c r="AB2950" s="190">
        <v>7325</v>
      </c>
      <c r="AC2950" s="190">
        <v>7325</v>
      </c>
      <c r="AD2950" s="190" t="s">
        <v>250</v>
      </c>
      <c r="AE2950" s="190" t="s">
        <v>218</v>
      </c>
      <c r="AF2950" s="190">
        <v>0.99998600000000004</v>
      </c>
      <c r="AG2950" s="190">
        <v>99.998599999999996</v>
      </c>
      <c r="AI2950">
        <f t="shared" si="158"/>
        <v>7325</v>
      </c>
      <c r="AJ2950" t="str">
        <f t="shared" si="159"/>
        <v>Rest of Tas.</v>
      </c>
    </row>
    <row r="2951" spans="28:36" x14ac:dyDescent="0.2">
      <c r="AB2951" s="190">
        <v>7330</v>
      </c>
      <c r="AC2951" s="190">
        <v>7330</v>
      </c>
      <c r="AD2951" s="190" t="s">
        <v>250</v>
      </c>
      <c r="AE2951" s="190" t="s">
        <v>218</v>
      </c>
      <c r="AF2951" s="190">
        <v>0.99931599999999998</v>
      </c>
      <c r="AG2951" s="190">
        <v>99.931600000000003</v>
      </c>
      <c r="AI2951">
        <f t="shared" si="158"/>
        <v>7330</v>
      </c>
      <c r="AJ2951" t="str">
        <f t="shared" si="159"/>
        <v>Rest of Tas.</v>
      </c>
    </row>
    <row r="2952" spans="28:36" x14ac:dyDescent="0.2">
      <c r="AB2952" s="190">
        <v>7331</v>
      </c>
      <c r="AC2952" s="190">
        <v>7331</v>
      </c>
      <c r="AD2952" s="190" t="s">
        <v>250</v>
      </c>
      <c r="AE2952" s="190" t="s">
        <v>218</v>
      </c>
      <c r="AF2952" s="190">
        <v>0.99726899999999996</v>
      </c>
      <c r="AG2952" s="190">
        <v>99.726900000000001</v>
      </c>
      <c r="AI2952">
        <f t="shared" si="158"/>
        <v>7331</v>
      </c>
      <c r="AJ2952" t="str">
        <f t="shared" si="159"/>
        <v>Rest of Tas.</v>
      </c>
    </row>
    <row r="2953" spans="28:36" x14ac:dyDescent="0.2">
      <c r="AB2953" s="190">
        <v>7466</v>
      </c>
      <c r="AC2953" s="190">
        <v>7466</v>
      </c>
      <c r="AD2953" s="190" t="s">
        <v>250</v>
      </c>
      <c r="AE2953" s="190" t="s">
        <v>218</v>
      </c>
      <c r="AF2953" s="190">
        <v>1</v>
      </c>
      <c r="AG2953" s="190">
        <v>100</v>
      </c>
      <c r="AI2953">
        <f t="shared" si="158"/>
        <v>7466</v>
      </c>
      <c r="AJ2953" t="str">
        <f t="shared" si="159"/>
        <v>Rest of Tas.</v>
      </c>
    </row>
    <row r="2954" spans="28:36" x14ac:dyDescent="0.2">
      <c r="AB2954" s="190">
        <v>7467</v>
      </c>
      <c r="AC2954" s="190">
        <v>7467</v>
      </c>
      <c r="AD2954" s="190" t="s">
        <v>250</v>
      </c>
      <c r="AE2954" s="190" t="s">
        <v>218</v>
      </c>
      <c r="AF2954" s="190">
        <v>1</v>
      </c>
      <c r="AG2954" s="190">
        <v>100</v>
      </c>
      <c r="AI2954">
        <f t="shared" si="158"/>
        <v>7467</v>
      </c>
      <c r="AJ2954" t="str">
        <f t="shared" si="159"/>
        <v>Rest of Tas.</v>
      </c>
    </row>
    <row r="2955" spans="28:36" x14ac:dyDescent="0.2">
      <c r="AB2955" s="190">
        <v>7468</v>
      </c>
      <c r="AC2955" s="190">
        <v>7468</v>
      </c>
      <c r="AD2955" s="190" t="s">
        <v>250</v>
      </c>
      <c r="AE2955" s="190" t="s">
        <v>218</v>
      </c>
      <c r="AF2955" s="190">
        <v>0.97427200000000003</v>
      </c>
      <c r="AG2955" s="190">
        <v>97.427199999999999</v>
      </c>
      <c r="AI2955">
        <f t="shared" si="158"/>
        <v>7468</v>
      </c>
      <c r="AJ2955" t="str">
        <f t="shared" si="159"/>
        <v>Rest of Tas.</v>
      </c>
    </row>
    <row r="2956" spans="28:36" x14ac:dyDescent="0.2">
      <c r="AB2956" s="190">
        <v>7469</v>
      </c>
      <c r="AC2956" s="190">
        <v>7469</v>
      </c>
      <c r="AD2956" s="190" t="s">
        <v>250</v>
      </c>
      <c r="AE2956" s="190" t="s">
        <v>218</v>
      </c>
      <c r="AF2956" s="190">
        <v>1</v>
      </c>
      <c r="AG2956" s="190">
        <v>100</v>
      </c>
      <c r="AI2956">
        <f t="shared" si="158"/>
        <v>7469</v>
      </c>
      <c r="AJ2956" t="str">
        <f t="shared" si="159"/>
        <v>Rest of Tas.</v>
      </c>
    </row>
    <row r="2957" spans="28:36" x14ac:dyDescent="0.2">
      <c r="AB2957" s="190">
        <v>7470</v>
      </c>
      <c r="AC2957" s="190">
        <v>7470</v>
      </c>
      <c r="AD2957" s="190" t="s">
        <v>250</v>
      </c>
      <c r="AE2957" s="190" t="s">
        <v>218</v>
      </c>
      <c r="AF2957" s="190">
        <v>1</v>
      </c>
      <c r="AG2957" s="190">
        <v>100</v>
      </c>
      <c r="AI2957">
        <f t="shared" si="158"/>
        <v>7470</v>
      </c>
      <c r="AJ2957" t="str">
        <f t="shared" si="159"/>
        <v>Rest of Tas.</v>
      </c>
    </row>
    <row r="2958" spans="28:36" x14ac:dyDescent="0.2">
      <c r="AB2958" s="190" t="s">
        <v>251</v>
      </c>
      <c r="AC2958" s="190" t="s">
        <v>251</v>
      </c>
      <c r="AD2958" s="190" t="s">
        <v>250</v>
      </c>
      <c r="AE2958" s="190" t="s">
        <v>218</v>
      </c>
      <c r="AF2958" s="190">
        <v>0.99953700000000001</v>
      </c>
      <c r="AG2958" s="190">
        <v>99.953699999999998</v>
      </c>
      <c r="AI2958" t="e">
        <f t="shared" si="158"/>
        <v>#VALUE!</v>
      </c>
      <c r="AJ2958" t="str">
        <f t="shared" si="159"/>
        <v>Rest of Tas.</v>
      </c>
    </row>
    <row r="2959" spans="28:36" x14ac:dyDescent="0.2">
      <c r="AB2959" s="190">
        <v>7001</v>
      </c>
      <c r="AC2959" s="190">
        <v>7001</v>
      </c>
      <c r="AD2959" s="190" t="s">
        <v>250</v>
      </c>
      <c r="AE2959" s="190" t="s">
        <v>220</v>
      </c>
      <c r="AF2959" s="190">
        <v>1</v>
      </c>
      <c r="AG2959" s="190">
        <v>100</v>
      </c>
      <c r="AI2959">
        <f t="shared" si="158"/>
        <v>7001</v>
      </c>
      <c r="AJ2959" t="str">
        <f t="shared" si="159"/>
        <v>Rest of Tasmania</v>
      </c>
    </row>
    <row r="2960" spans="28:36" x14ac:dyDescent="0.2">
      <c r="AB2960" s="190">
        <v>6711</v>
      </c>
      <c r="AC2960" s="190">
        <v>6711</v>
      </c>
      <c r="AD2960" s="190" t="s">
        <v>227</v>
      </c>
      <c r="AE2960" s="190" t="s">
        <v>222</v>
      </c>
      <c r="AF2960" s="190">
        <v>1</v>
      </c>
      <c r="AG2960" s="190">
        <v>100</v>
      </c>
      <c r="AI2960">
        <f t="shared" si="158"/>
        <v>6711</v>
      </c>
      <c r="AJ2960" t="str">
        <f t="shared" si="159"/>
        <v>Rest of Western Australia</v>
      </c>
    </row>
    <row r="2961" spans="28:36" x14ac:dyDescent="0.2">
      <c r="AB2961" s="190">
        <v>6731</v>
      </c>
      <c r="AC2961" s="190">
        <v>6731</v>
      </c>
      <c r="AD2961" s="190" t="s">
        <v>227</v>
      </c>
      <c r="AE2961" s="190" t="s">
        <v>222</v>
      </c>
      <c r="AF2961" s="190">
        <v>1</v>
      </c>
      <c r="AG2961" s="190">
        <v>100</v>
      </c>
      <c r="AI2961">
        <f t="shared" si="158"/>
        <v>6731</v>
      </c>
      <c r="AJ2961" t="str">
        <f t="shared" si="159"/>
        <v>Rest of Western Australia</v>
      </c>
    </row>
    <row r="2962" spans="28:36" x14ac:dyDescent="0.2">
      <c r="AI2962" s="222">
        <v>3213</v>
      </c>
      <c r="AJ2962" s="222" t="s">
        <v>208</v>
      </c>
    </row>
    <row r="2963" spans="28:36" x14ac:dyDescent="0.2">
      <c r="AI2963" s="222">
        <v>3336</v>
      </c>
      <c r="AJ2963" s="222" t="s">
        <v>208</v>
      </c>
    </row>
    <row r="2964" spans="28:36" x14ac:dyDescent="0.2">
      <c r="AI2964" s="222">
        <v>3358</v>
      </c>
      <c r="AJ2964" s="222" t="s">
        <v>206</v>
      </c>
    </row>
  </sheetData>
  <sheetProtection algorithmName="SHA-512" hashValue="9HFmtLZwKP6165zJhty6KxpCbIwQaCejItLY9ri5SqBtWDCBAPphaZDjG00YsBC4aVtee8qSbq7Ki2Bm2jjNWA==" saltValue="Sy/6AHTnC+FX6CClr/KZ9A==" spinCount="100000" sheet="1" objects="1" scenarios="1"/>
  <mergeCells count="66">
    <mergeCell ref="Q41:R41"/>
    <mergeCell ref="Q43:S43"/>
    <mergeCell ref="M49:X62"/>
    <mergeCell ref="M65:M66"/>
    <mergeCell ref="N65:R66"/>
    <mergeCell ref="T65:T66"/>
    <mergeCell ref="U65:X66"/>
    <mergeCell ref="I30:J30"/>
    <mergeCell ref="T30:U30"/>
    <mergeCell ref="I31:J31"/>
    <mergeCell ref="M31:N31"/>
    <mergeCell ref="I32:J32"/>
    <mergeCell ref="Q39:R39"/>
    <mergeCell ref="I26:J26"/>
    <mergeCell ref="I27:J27"/>
    <mergeCell ref="I28:J28"/>
    <mergeCell ref="T28:U28"/>
    <mergeCell ref="I29:J29"/>
    <mergeCell ref="T29:U29"/>
    <mergeCell ref="I22:J22"/>
    <mergeCell ref="Q22:R22"/>
    <mergeCell ref="I23:J23"/>
    <mergeCell ref="I24:J24"/>
    <mergeCell ref="Q24:R24"/>
    <mergeCell ref="I25:J25"/>
    <mergeCell ref="Q25:R25"/>
    <mergeCell ref="I20:J20"/>
    <mergeCell ref="N20:O20"/>
    <mergeCell ref="Q20:R20"/>
    <mergeCell ref="I21:J21"/>
    <mergeCell ref="N21:O21"/>
    <mergeCell ref="Q21:R21"/>
    <mergeCell ref="I17:J17"/>
    <mergeCell ref="N17:O17"/>
    <mergeCell ref="Q17:R17"/>
    <mergeCell ref="N18:O18"/>
    <mergeCell ref="Q18:R18"/>
    <mergeCell ref="N19:O19"/>
    <mergeCell ref="Q19:R19"/>
    <mergeCell ref="D15:G15"/>
    <mergeCell ref="I15:J15"/>
    <mergeCell ref="N15:O15"/>
    <mergeCell ref="Q15:R15"/>
    <mergeCell ref="I16:J16"/>
    <mergeCell ref="N16:O16"/>
    <mergeCell ref="Q16:R16"/>
    <mergeCell ref="I13:J13"/>
    <mergeCell ref="N13:O13"/>
    <mergeCell ref="Q13:R13"/>
    <mergeCell ref="D14:G14"/>
    <mergeCell ref="I14:J14"/>
    <mergeCell ref="N14:O14"/>
    <mergeCell ref="Q14:R14"/>
    <mergeCell ref="I11:J11"/>
    <mergeCell ref="N11:O11"/>
    <mergeCell ref="Q11:R11"/>
    <mergeCell ref="I12:J12"/>
    <mergeCell ref="N12:O12"/>
    <mergeCell ref="Q12:R12"/>
    <mergeCell ref="S1:X1"/>
    <mergeCell ref="I7:J7"/>
    <mergeCell ref="Q7:R7"/>
    <mergeCell ref="Q8:R8"/>
    <mergeCell ref="I9:J9"/>
    <mergeCell ref="I10:J10"/>
    <mergeCell ref="Q10:R10"/>
  </mergeCells>
  <conditionalFormatting sqref="I42:I43">
    <cfRule type="cellIs" dxfId="32" priority="31" stopIfTrue="1" operator="equal">
      <formula>0</formula>
    </cfRule>
  </conditionalFormatting>
  <conditionalFormatting sqref="I35:I36">
    <cfRule type="cellIs" dxfId="31" priority="30" stopIfTrue="1" operator="equal">
      <formula>0</formula>
    </cfRule>
  </conditionalFormatting>
  <conditionalFormatting sqref="I34">
    <cfRule type="cellIs" dxfId="30" priority="29" stopIfTrue="1" operator="equal">
      <formula>0</formula>
    </cfRule>
  </conditionalFormatting>
  <conditionalFormatting sqref="P43">
    <cfRule type="cellIs" dxfId="29" priority="28" operator="equal">
      <formula>0</formula>
    </cfRule>
  </conditionalFormatting>
  <conditionalFormatting sqref="X8">
    <cfRule type="cellIs" dxfId="28" priority="26" operator="equal">
      <formula>0</formula>
    </cfRule>
    <cfRule type="cellIs" dxfId="27" priority="27" operator="greaterThanOrEqual">
      <formula>$V$8</formula>
    </cfRule>
  </conditionalFormatting>
  <conditionalFormatting sqref="Q39">
    <cfRule type="cellIs" dxfId="26" priority="23" operator="equal">
      <formula>0</formula>
    </cfRule>
    <cfRule type="cellIs" dxfId="25" priority="24" operator="lessThan">
      <formula>0.9</formula>
    </cfRule>
    <cfRule type="cellIs" dxfId="24" priority="25" operator="between">
      <formula>0.9</formula>
      <formula>1</formula>
    </cfRule>
  </conditionalFormatting>
  <conditionalFormatting sqref="Q7:R7">
    <cfRule type="cellIs" dxfId="23" priority="32" stopIfTrue="1" operator="equal">
      <formula>#REF!</formula>
    </cfRule>
  </conditionalFormatting>
  <conditionalFormatting sqref="Q41:R41">
    <cfRule type="cellIs" dxfId="22" priority="20" operator="equal">
      <formula>"Insufficient Income"</formula>
    </cfRule>
    <cfRule type="cellIs" dxfId="21" priority="21" operator="equal">
      <formula>"Acceptable"</formula>
    </cfRule>
    <cfRule type="cellIs" dxfId="20" priority="22" operator="equal">
      <formula>"Discuss with TT"</formula>
    </cfRule>
  </conditionalFormatting>
  <conditionalFormatting sqref="Q39:R39">
    <cfRule type="cellIs" dxfId="19" priority="19" operator="greaterThan">
      <formula>1</formula>
    </cfRule>
  </conditionalFormatting>
  <conditionalFormatting sqref="Q43:S43">
    <cfRule type="cellIs" dxfId="18" priority="17" operator="equal">
      <formula>" "</formula>
    </cfRule>
    <cfRule type="cellIs" dxfId="17" priority="18" operator="greaterThan">
      <formula>0</formula>
    </cfRule>
  </conditionalFormatting>
  <conditionalFormatting sqref="Q11:R21">
    <cfRule type="expression" dxfId="16" priority="16">
      <formula>AND(Q11="",OR($N11&lt;&gt;"",$Q11&lt;&gt;"",$T11&lt;&gt;"",$V11&lt;&gt;"",$X11&lt;&gt;""))</formula>
    </cfRule>
  </conditionalFormatting>
  <conditionalFormatting sqref="T11:T21">
    <cfRule type="expression" dxfId="15" priority="15">
      <formula>AND(T11="",OR($N11&lt;&gt;"",$Q11&lt;&gt;"",$T11&lt;&gt;"",$V11&lt;&gt;"",$X11&lt;&gt;""))</formula>
    </cfRule>
  </conditionalFormatting>
  <conditionalFormatting sqref="V11:V21">
    <cfRule type="expression" dxfId="14" priority="14">
      <formula>AND($V11="",OR($N11=$AL$5,$N11=$AL$12,$N11=$AL$13),OR($N11&lt;&gt;"",$Q11&lt;&gt;"",$T11&lt;&gt;"",$V11&lt;&gt;"",$X11&lt;&gt;""))</formula>
    </cfRule>
  </conditionalFormatting>
  <conditionalFormatting sqref="A1:N1">
    <cfRule type="expression" dxfId="13" priority="5">
      <formula>OR(ResiBranding="PLANEdge")</formula>
    </cfRule>
    <cfRule type="expression" dxfId="12" priority="13">
      <formula>OR(ResiBranding="ChoiceExcel")</formula>
    </cfRule>
  </conditionalFormatting>
  <conditionalFormatting sqref="A1:N1">
    <cfRule type="expression" dxfId="11" priority="12">
      <formula>OR(ResiBranding="FASTExcel", ResiBranding="ChoiceEdge")</formula>
    </cfRule>
  </conditionalFormatting>
  <conditionalFormatting sqref="A2:Y4">
    <cfRule type="expression" dxfId="10" priority="1">
      <formula>OR( ResiBranding = "Thrive")</formula>
    </cfRule>
    <cfRule type="expression" dxfId="9" priority="2">
      <formula>OR( ResiBranding = "Go Beyond")</formula>
    </cfRule>
    <cfRule type="expression" dxfId="8" priority="3">
      <formula>OR( ResiBranding = "AFG")</formula>
    </cfRule>
    <cfRule type="expression" dxfId="7" priority="4">
      <formula>OR( ResiBranding = "AFG Align")</formula>
    </cfRule>
    <cfRule type="expression" dxfId="6" priority="6">
      <formula>OR( ResiBranding = "Con")</formula>
    </cfRule>
    <cfRule type="expression" dxfId="5" priority="11">
      <formula>ResiBranding = "RM"</formula>
    </cfRule>
  </conditionalFormatting>
  <conditionalFormatting sqref="I16:J17">
    <cfRule type="expression" dxfId="4" priority="10">
      <formula>OR(ResiBranding="ChoiceExcel", ResiBranding="ChoiceEdge",ResiBranding ="ChoiceEdge", ResiBranding="FastEdge", ResiBranding="FastExcel", ResiBranding="FASTExcel",ResiBranding="PLANExcel",ResiBranding="PLANEdge")</formula>
    </cfRule>
  </conditionalFormatting>
  <conditionalFormatting sqref="Q24:R25">
    <cfRule type="expression" dxfId="3" priority="9">
      <formula>OR(ResiBranding="ChoiceExcel", ResiBranding="ChoiceEdge", ResiBranding="ChoiceEdge", ResiBranding="FastEdge", ResiBranding="FastExcel", ResiBranding="FASTExcel",ResiBranding="PLANExcel",ResiBranding="PLANEdge")</formula>
    </cfRule>
  </conditionalFormatting>
  <conditionalFormatting sqref="I30:J30">
    <cfRule type="expression" dxfId="2" priority="8">
      <formula>OR(ResiBranding="ChoiceExcel", ResiBranding="ChoiceEdge", ResiBranding="ChoiceEdge", ResiBranding="FastEdge", ResiBranding="FastExcel", ResiBranding="FASTExcel",ResiBranding="PLANExcel",ResiBranding="PLANEdge")</formula>
    </cfRule>
  </conditionalFormatting>
  <conditionalFormatting sqref="I32:J32">
    <cfRule type="expression" dxfId="1" priority="7">
      <formula>OR(ResiBranding="ChoiceExcel", ResiBranding="ChoiceEdge", ResiBranding="ChoiceEdge", ResiBranding="FastEdge", ResiBranding="FastExcel", ResiBranding="FASTExcel",ResiBranding="PLANExcel",ResiBranding="PLANEdge")</formula>
    </cfRule>
  </conditionalFormatting>
  <conditionalFormatting sqref="M31">
    <cfRule type="expression" dxfId="0" priority="33">
      <formula>AND($I$32&gt;0,$V$32+$V$33=0)</formula>
    </cfRule>
  </conditionalFormatting>
  <dataValidations count="2">
    <dataValidation type="list" allowBlank="1" showInputMessage="1" showErrorMessage="1" error="Select from list only" promptTitle="Select from list" sqref="Q7:R7" xr:uid="{04FB7B53-4B9A-4F4E-AB02-2EFA2E8036DA}">
      <formula1>$AF$80:$AF$82</formula1>
    </dataValidation>
    <dataValidation type="list" allowBlank="1" showInputMessage="1" showErrorMessage="1" sqref="N11:O21" xr:uid="{865BCED4-464E-48BA-ADD1-D4836E2ED666}">
      <formula1>$AL$5:$AL$13</formula1>
    </dataValidation>
  </dataValidations>
  <printOptions horizontalCentered="1"/>
  <pageMargins left="0.28000000000000003" right="0.17" top="0.7" bottom="0.51181102362204722" header="0.32" footer="0.27559055118110237"/>
  <pageSetup paperSize="9" scale="57" orientation="portrait" r:id="rId1"/>
  <headerFooter alignWithMargins="0">
    <oddFooter>&amp;L&amp;"Arial Narrow,Regular"&amp;8Calculator Printed: &amp;D @ &amp;T&amp;R&amp;"Arial Narrow,Bold"&amp;8Copyright Think Tank Group Pty Ltd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CD2B8-7ECF-4A74-9B2D-A478FA889A56}">
  <sheetPr codeName="Sheet10">
    <tabColor rgb="FFFFFFCC"/>
  </sheetPr>
  <dimension ref="A1:AS179"/>
  <sheetViews>
    <sheetView workbookViewId="0">
      <selection activeCell="G18" sqref="G18"/>
    </sheetView>
  </sheetViews>
  <sheetFormatPr defaultRowHeight="12.75" x14ac:dyDescent="0.2"/>
  <cols>
    <col min="1" max="1" width="25" customWidth="1"/>
    <col min="2" max="2" width="10.140625" bestFit="1" customWidth="1"/>
    <col min="3" max="3" width="10.140625" customWidth="1"/>
    <col min="5" max="5" width="35.140625" customWidth="1"/>
    <col min="7" max="7" width="9.85546875" customWidth="1"/>
    <col min="8" max="8" width="10.140625" customWidth="1"/>
    <col min="9" max="9" width="11.5703125" customWidth="1"/>
    <col min="10" max="10" width="35" customWidth="1"/>
    <col min="11" max="11" width="9.140625" customWidth="1"/>
    <col min="12" max="12" width="4.140625" customWidth="1"/>
    <col min="15" max="15" width="9.5703125" customWidth="1"/>
    <col min="27" max="27" width="31.85546875" bestFit="1" customWidth="1"/>
    <col min="34" max="41" width="9.5703125" bestFit="1" customWidth="1"/>
  </cols>
  <sheetData>
    <row r="1" spans="1:41" x14ac:dyDescent="0.2">
      <c r="A1" s="2" t="s">
        <v>252</v>
      </c>
    </row>
    <row r="2" spans="1:41" x14ac:dyDescent="0.2">
      <c r="A2" t="s">
        <v>253</v>
      </c>
    </row>
    <row r="3" spans="1:41" x14ac:dyDescent="0.2">
      <c r="A3" t="s">
        <v>254</v>
      </c>
    </row>
    <row r="4" spans="1:41" x14ac:dyDescent="0.2">
      <c r="A4" t="s">
        <v>255</v>
      </c>
    </row>
    <row r="5" spans="1:41" x14ac:dyDescent="0.2">
      <c r="A5" t="s">
        <v>256</v>
      </c>
    </row>
    <row r="6" spans="1:41" ht="28.5" x14ac:dyDescent="0.45">
      <c r="A6" t="s">
        <v>257</v>
      </c>
      <c r="AC6" s="193" t="s">
        <v>170</v>
      </c>
    </row>
    <row r="7" spans="1:41" x14ac:dyDescent="0.2">
      <c r="A7" t="s">
        <v>258</v>
      </c>
      <c r="AE7" s="1" t="s">
        <v>171</v>
      </c>
    </row>
    <row r="8" spans="1:41" x14ac:dyDescent="0.2">
      <c r="A8" t="s">
        <v>259</v>
      </c>
      <c r="AG8" s="199" t="s">
        <v>173</v>
      </c>
    </row>
    <row r="9" spans="1:41" x14ac:dyDescent="0.2">
      <c r="A9" s="223" t="s">
        <v>260</v>
      </c>
      <c r="AE9" s="224"/>
    </row>
    <row r="10" spans="1:41" ht="14.25" x14ac:dyDescent="0.2">
      <c r="AB10" s="225"/>
      <c r="AC10" s="225"/>
      <c r="AD10" s="225"/>
      <c r="AE10" s="226" t="s">
        <v>179</v>
      </c>
      <c r="AF10" s="225"/>
      <c r="AG10" s="225"/>
      <c r="AH10" s="225"/>
      <c r="AI10" s="225"/>
      <c r="AJ10" s="225"/>
      <c r="AK10" s="225"/>
      <c r="AL10" s="225"/>
      <c r="AM10" s="225"/>
      <c r="AN10" s="225"/>
      <c r="AO10" s="225"/>
    </row>
    <row r="11" spans="1:41" ht="28.5" x14ac:dyDescent="0.45">
      <c r="A11" s="193" t="s">
        <v>261</v>
      </c>
      <c r="E11" s="193" t="s">
        <v>262</v>
      </c>
      <c r="N11" s="193" t="s">
        <v>263</v>
      </c>
      <c r="AB11" s="227">
        <v>25000</v>
      </c>
      <c r="AC11" s="227">
        <v>25000</v>
      </c>
      <c r="AD11" s="227">
        <v>38000</v>
      </c>
      <c r="AE11" s="227">
        <v>50000</v>
      </c>
      <c r="AF11" s="227">
        <v>63000</v>
      </c>
      <c r="AG11" s="227">
        <v>75000</v>
      </c>
      <c r="AH11" s="227">
        <v>100000</v>
      </c>
      <c r="AI11" s="227">
        <v>125000</v>
      </c>
      <c r="AJ11" s="227">
        <v>150000</v>
      </c>
      <c r="AK11" s="227">
        <v>175000</v>
      </c>
      <c r="AL11" s="227">
        <v>200000</v>
      </c>
      <c r="AM11" s="227">
        <v>251000</v>
      </c>
      <c r="AN11" s="227">
        <v>313000</v>
      </c>
      <c r="AO11" s="227">
        <v>376000</v>
      </c>
    </row>
    <row r="12" spans="1:41" ht="14.25" x14ac:dyDescent="0.2">
      <c r="A12" t="s">
        <v>264</v>
      </c>
      <c r="E12" s="199" t="s">
        <v>265</v>
      </c>
      <c r="O12" s="1" t="s">
        <v>171</v>
      </c>
      <c r="AB12" s="228" t="s">
        <v>184</v>
      </c>
      <c r="AC12" s="228" t="s">
        <v>185</v>
      </c>
      <c r="AD12" s="228" t="s">
        <v>185</v>
      </c>
      <c r="AE12" s="228" t="s">
        <v>185</v>
      </c>
      <c r="AF12" s="228" t="s">
        <v>185</v>
      </c>
      <c r="AG12" s="228" t="s">
        <v>185</v>
      </c>
      <c r="AH12" s="228" t="s">
        <v>185</v>
      </c>
      <c r="AI12" s="228" t="s">
        <v>185</v>
      </c>
      <c r="AJ12" s="228" t="s">
        <v>185</v>
      </c>
      <c r="AK12" s="228" t="s">
        <v>185</v>
      </c>
      <c r="AL12" s="228" t="s">
        <v>185</v>
      </c>
      <c r="AM12" s="228" t="s">
        <v>185</v>
      </c>
      <c r="AN12" s="228" t="s">
        <v>185</v>
      </c>
      <c r="AO12" s="228" t="s">
        <v>185</v>
      </c>
    </row>
    <row r="13" spans="1:41" ht="14.25" x14ac:dyDescent="0.2">
      <c r="E13" s="199" t="s">
        <v>173</v>
      </c>
      <c r="Q13" s="199" t="s">
        <v>173</v>
      </c>
      <c r="AB13" s="229"/>
      <c r="AC13" s="230">
        <v>38000</v>
      </c>
      <c r="AD13" s="230">
        <v>50000</v>
      </c>
      <c r="AE13" s="230">
        <v>63000</v>
      </c>
      <c r="AF13" s="230">
        <v>75000</v>
      </c>
      <c r="AG13" s="230">
        <v>100000</v>
      </c>
      <c r="AH13" s="230">
        <v>125000</v>
      </c>
      <c r="AI13" s="230">
        <v>150000</v>
      </c>
      <c r="AJ13" s="230">
        <v>175000</v>
      </c>
      <c r="AK13" s="230">
        <v>200000</v>
      </c>
      <c r="AL13" s="230">
        <v>251000</v>
      </c>
      <c r="AM13" s="230">
        <v>313000</v>
      </c>
      <c r="AN13" s="230">
        <v>376000</v>
      </c>
      <c r="AO13" s="230">
        <v>626000</v>
      </c>
    </row>
    <row r="14" spans="1:41" ht="50.25" customHeight="1" x14ac:dyDescent="0.45">
      <c r="A14" s="231" t="s">
        <v>266</v>
      </c>
      <c r="B14" s="232" t="s">
        <v>267</v>
      </c>
      <c r="C14" s="186" t="s">
        <v>268</v>
      </c>
      <c r="D14" s="232"/>
      <c r="E14" s="231" t="s">
        <v>269</v>
      </c>
      <c r="F14" s="232" t="s">
        <v>267</v>
      </c>
      <c r="G14" s="233" t="s">
        <v>270</v>
      </c>
      <c r="H14" s="233"/>
      <c r="I14" s="233"/>
      <c r="K14" s="2" t="s">
        <v>154</v>
      </c>
      <c r="L14" s="2"/>
      <c r="M14" s="232" t="s">
        <v>155</v>
      </c>
      <c r="N14" s="232" t="s">
        <v>156</v>
      </c>
      <c r="O14" s="232" t="s">
        <v>157</v>
      </c>
      <c r="P14" s="232" t="s">
        <v>158</v>
      </c>
      <c r="Q14" s="232" t="s">
        <v>159</v>
      </c>
      <c r="R14" s="232" t="s">
        <v>160</v>
      </c>
      <c r="S14" s="232" t="s">
        <v>161</v>
      </c>
      <c r="T14" s="232" t="s">
        <v>162</v>
      </c>
      <c r="U14" s="232" t="s">
        <v>163</v>
      </c>
      <c r="V14" s="232" t="s">
        <v>164</v>
      </c>
      <c r="W14" s="232" t="s">
        <v>165</v>
      </c>
      <c r="X14" s="232" t="s">
        <v>166</v>
      </c>
      <c r="Y14" s="232" t="s">
        <v>271</v>
      </c>
      <c r="Z14" s="232"/>
      <c r="AA14" s="193" t="s">
        <v>154</v>
      </c>
    </row>
    <row r="15" spans="1:41" ht="14.25" x14ac:dyDescent="0.2">
      <c r="A15" t="s">
        <v>192</v>
      </c>
      <c r="B15" s="234">
        <v>804.64</v>
      </c>
      <c r="C15" s="234">
        <v>588.51</v>
      </c>
      <c r="D15" s="235"/>
      <c r="E15" t="s">
        <v>192</v>
      </c>
      <c r="F15" s="236" t="s">
        <v>272</v>
      </c>
      <c r="G15" s="236">
        <v>750.99317307692309</v>
      </c>
      <c r="H15" s="236"/>
      <c r="I15" s="236"/>
      <c r="J15" t="s">
        <v>192</v>
      </c>
      <c r="K15" s="234">
        <v>764.74631486997953</v>
      </c>
      <c r="L15" s="234"/>
      <c r="M15" s="234">
        <v>751.38614393377986</v>
      </c>
      <c r="N15" s="234">
        <v>780.76056756671017</v>
      </c>
      <c r="O15" s="234">
        <v>771.56599250620434</v>
      </c>
      <c r="P15" s="234">
        <v>811.77118618773693</v>
      </c>
      <c r="Q15" s="234">
        <v>739.19797688268386</v>
      </c>
      <c r="R15" s="234">
        <v>783.93958946998964</v>
      </c>
      <c r="S15" s="234">
        <v>789.23259332758676</v>
      </c>
      <c r="T15" s="234">
        <v>747.74131193432208</v>
      </c>
      <c r="U15" s="234">
        <v>713.6925054195043</v>
      </c>
      <c r="V15" s="234">
        <v>768.32316755329623</v>
      </c>
      <c r="W15" s="234">
        <v>791.04980279241238</v>
      </c>
      <c r="X15" s="234">
        <v>779.81365892734038</v>
      </c>
      <c r="Y15" s="234">
        <v>786.23403397154118</v>
      </c>
      <c r="Z15" s="234"/>
      <c r="AA15" t="s">
        <v>192</v>
      </c>
      <c r="AB15" s="234">
        <v>0</v>
      </c>
      <c r="AC15" s="234">
        <v>567.56017515237772</v>
      </c>
      <c r="AD15" s="234">
        <v>584.53541988942686</v>
      </c>
      <c r="AE15" s="234">
        <v>604.79958489104615</v>
      </c>
      <c r="AF15" s="234">
        <v>642.88767821661406</v>
      </c>
      <c r="AG15" s="234">
        <v>699.75707676825641</v>
      </c>
      <c r="AH15" s="234">
        <v>781.02753586346921</v>
      </c>
      <c r="AI15" s="234">
        <v>850.98509609849737</v>
      </c>
      <c r="AJ15" s="234">
        <v>939.36446228299462</v>
      </c>
      <c r="AK15" s="234">
        <v>984.29866146877555</v>
      </c>
      <c r="AL15" s="234">
        <v>1028.6081500567511</v>
      </c>
      <c r="AM15" s="234">
        <v>1150.1642557562261</v>
      </c>
      <c r="AN15" s="234">
        <v>1263.7530384227543</v>
      </c>
      <c r="AO15" s="234">
        <v>1329.2239453948139</v>
      </c>
    </row>
    <row r="16" spans="1:41" ht="14.25" x14ac:dyDescent="0.2">
      <c r="A16" t="s">
        <v>273</v>
      </c>
      <c r="B16" s="234">
        <v>967.22</v>
      </c>
      <c r="C16" s="234">
        <v>731.54</v>
      </c>
      <c r="D16" s="235"/>
      <c r="E16" t="s">
        <v>273</v>
      </c>
      <c r="F16" s="236" t="s">
        <v>272</v>
      </c>
      <c r="G16" s="236">
        <v>990.53399038461532</v>
      </c>
      <c r="H16" s="236"/>
      <c r="I16" s="236"/>
      <c r="J16" t="s">
        <v>273</v>
      </c>
      <c r="K16" s="234">
        <v>999.3110195378473</v>
      </c>
      <c r="L16" s="234"/>
      <c r="M16" s="234">
        <v>985.08804124825758</v>
      </c>
      <c r="N16" s="234">
        <v>1014.6225251339933</v>
      </c>
      <c r="O16" s="234">
        <v>1005.3779231328192</v>
      </c>
      <c r="P16" s="234">
        <v>1045.8021195796412</v>
      </c>
      <c r="Q16" s="234">
        <v>972.83353527376983</v>
      </c>
      <c r="R16" s="234">
        <v>1017.8189064171903</v>
      </c>
      <c r="S16" s="234">
        <v>1023.1407516759375</v>
      </c>
      <c r="T16" s="234">
        <v>981.42334868102978</v>
      </c>
      <c r="U16" s="234">
        <v>947.18908534887362</v>
      </c>
      <c r="V16" s="234">
        <v>1002.1173911393082</v>
      </c>
      <c r="W16" s="234">
        <v>1024.9679000502094</v>
      </c>
      <c r="X16" s="234">
        <v>1013.6704938168855</v>
      </c>
      <c r="Y16" s="234">
        <v>1020.12585327016</v>
      </c>
      <c r="Z16" s="234"/>
      <c r="AA16" t="s">
        <v>273</v>
      </c>
      <c r="AB16" s="234">
        <v>0</v>
      </c>
      <c r="AC16" s="234">
        <v>0</v>
      </c>
      <c r="AD16" s="234">
        <v>676.43119933377511</v>
      </c>
      <c r="AE16" s="234">
        <v>696.80578309334476</v>
      </c>
      <c r="AF16" s="234">
        <v>735.10141716669898</v>
      </c>
      <c r="AG16" s="234">
        <v>792.28069517071185</v>
      </c>
      <c r="AH16" s="234">
        <v>873.99395728601974</v>
      </c>
      <c r="AI16" s="234">
        <v>944.33275092487565</v>
      </c>
      <c r="AJ16" s="234">
        <v>1033.1937673140358</v>
      </c>
      <c r="AK16" s="234">
        <v>1078.3727374580749</v>
      </c>
      <c r="AL16" s="234">
        <v>1122.9237409603209</v>
      </c>
      <c r="AM16" s="234">
        <v>1245.1421278262637</v>
      </c>
      <c r="AN16" s="234">
        <v>1359.3498519738798</v>
      </c>
      <c r="AO16" s="234">
        <v>1425.1775077302664</v>
      </c>
    </row>
    <row r="17" spans="1:41" ht="14.25" x14ac:dyDescent="0.2">
      <c r="A17" t="s">
        <v>274</v>
      </c>
      <c r="B17" s="234">
        <v>1129.79</v>
      </c>
      <c r="C17" s="234">
        <v>874.57</v>
      </c>
      <c r="D17" s="235"/>
      <c r="E17" t="s">
        <v>274</v>
      </c>
      <c r="F17" s="236" t="s">
        <v>272</v>
      </c>
      <c r="G17" s="236">
        <v>1044.8518750000001</v>
      </c>
      <c r="H17" s="236"/>
      <c r="I17" s="236"/>
      <c r="J17" t="s">
        <v>274</v>
      </c>
      <c r="K17" s="234">
        <v>1082.6585359808523</v>
      </c>
      <c r="L17" s="234"/>
      <c r="M17" s="234">
        <v>1068.7632103600454</v>
      </c>
      <c r="N17" s="234">
        <v>1098.3723320671006</v>
      </c>
      <c r="O17" s="234">
        <v>1089.1042876648198</v>
      </c>
      <c r="P17" s="234">
        <v>1129.6307413389329</v>
      </c>
      <c r="Q17" s="234">
        <v>1056.4776536411514</v>
      </c>
      <c r="R17" s="234">
        <v>1101.5767188866178</v>
      </c>
      <c r="S17" s="234">
        <v>1106.9120907218332</v>
      </c>
      <c r="T17" s="234">
        <v>1065.0892357502601</v>
      </c>
      <c r="U17" s="234">
        <v>1030.7683619146139</v>
      </c>
      <c r="V17" s="234">
        <v>1085.835587976783</v>
      </c>
      <c r="W17" s="234">
        <v>1108.7437835273133</v>
      </c>
      <c r="X17" s="234">
        <v>1097.4178942343174</v>
      </c>
      <c r="Y17" s="234">
        <v>1103.8895713479822</v>
      </c>
      <c r="Z17" s="234"/>
      <c r="AA17" t="s">
        <v>274</v>
      </c>
      <c r="AB17" s="234">
        <v>0</v>
      </c>
      <c r="AC17" s="234">
        <v>0</v>
      </c>
      <c r="AD17" s="234">
        <v>747.92697733597981</v>
      </c>
      <c r="AE17" s="234">
        <v>768.35306334585596</v>
      </c>
      <c r="AF17" s="234">
        <v>806.74549995294365</v>
      </c>
      <c r="AG17" s="234">
        <v>864.06931398885104</v>
      </c>
      <c r="AH17" s="234">
        <v>945.98916548079637</v>
      </c>
      <c r="AI17" s="234">
        <v>1016.5057593730954</v>
      </c>
      <c r="AJ17" s="234">
        <v>1105.5913217458167</v>
      </c>
      <c r="AK17" s="234">
        <v>1150.8845680888228</v>
      </c>
      <c r="AL17" s="234">
        <v>1195.5480749885805</v>
      </c>
      <c r="AM17" s="234">
        <v>1318.0755130265459</v>
      </c>
      <c r="AN17" s="234">
        <v>1432.5719279697828</v>
      </c>
      <c r="AO17" s="234">
        <v>1498.5659808631053</v>
      </c>
    </row>
    <row r="18" spans="1:41" ht="14.25" x14ac:dyDescent="0.2">
      <c r="A18" t="s">
        <v>275</v>
      </c>
      <c r="B18" s="234">
        <v>1292.3699999999999</v>
      </c>
      <c r="C18" s="234">
        <v>1017.6</v>
      </c>
      <c r="D18" s="235"/>
      <c r="E18" t="s">
        <v>275</v>
      </c>
      <c r="F18" s="236" t="s">
        <v>272</v>
      </c>
      <c r="G18" s="236">
        <v>1135.7432211538462</v>
      </c>
      <c r="H18" s="236"/>
      <c r="I18" s="236"/>
      <c r="J18" t="s">
        <v>275</v>
      </c>
      <c r="K18" s="234">
        <v>1160.7135009045526</v>
      </c>
      <c r="L18" s="234"/>
      <c r="M18" s="234">
        <v>1150.2768576966132</v>
      </c>
      <c r="N18" s="234">
        <v>1180.1794742650152</v>
      </c>
      <c r="O18" s="234">
        <v>1170.8195679744465</v>
      </c>
      <c r="P18" s="234">
        <v>1211.7477068799342</v>
      </c>
      <c r="Q18" s="234">
        <v>1137.8695304736214</v>
      </c>
      <c r="R18" s="234">
        <v>1183.4156968544344</v>
      </c>
      <c r="S18" s="234">
        <v>1188.8038762729191</v>
      </c>
      <c r="T18" s="234">
        <v>1146.5664865554465</v>
      </c>
      <c r="U18" s="234">
        <v>1111.9054352086241</v>
      </c>
      <c r="V18" s="234">
        <v>1167.5184699818099</v>
      </c>
      <c r="W18" s="234">
        <v>1190.6537055024746</v>
      </c>
      <c r="X18" s="234">
        <v>1179.2155763500652</v>
      </c>
      <c r="Y18" s="234">
        <v>1185.7514173833752</v>
      </c>
      <c r="Z18" s="234"/>
      <c r="AA18" t="s">
        <v>275</v>
      </c>
      <c r="AB18" s="234">
        <v>0</v>
      </c>
      <c r="AC18" s="234">
        <v>0</v>
      </c>
      <c r="AD18" s="234">
        <v>0</v>
      </c>
      <c r="AE18" s="234">
        <v>847.09660607551803</v>
      </c>
      <c r="AF18" s="234">
        <v>885.86956685593759</v>
      </c>
      <c r="AG18" s="234">
        <v>943.76155618024904</v>
      </c>
      <c r="AH18" s="234">
        <v>1026.4933710076818</v>
      </c>
      <c r="AI18" s="234">
        <v>1097.7089027977092</v>
      </c>
      <c r="AJ18" s="234">
        <v>1187.677452737553</v>
      </c>
      <c r="AK18" s="234">
        <v>1233.4196312344379</v>
      </c>
      <c r="AL18" s="234">
        <v>1278.5258659692997</v>
      </c>
      <c r="AM18" s="234">
        <v>1402.2677192802428</v>
      </c>
      <c r="AN18" s="234">
        <v>1517.8989111103185</v>
      </c>
      <c r="AO18" s="234">
        <v>1584.5471508370631</v>
      </c>
    </row>
    <row r="19" spans="1:41" ht="14.25" x14ac:dyDescent="0.2">
      <c r="A19" t="s">
        <v>276</v>
      </c>
      <c r="B19" s="234">
        <v>1454.95</v>
      </c>
      <c r="C19" s="234">
        <v>1159.05</v>
      </c>
      <c r="D19" s="235"/>
      <c r="F19" s="237"/>
      <c r="G19" s="236"/>
      <c r="H19" s="236"/>
      <c r="I19" s="238"/>
      <c r="K19" s="234"/>
      <c r="L19" s="234"/>
      <c r="M19" s="234"/>
      <c r="N19" s="234"/>
      <c r="O19" s="234"/>
      <c r="P19" s="234"/>
      <c r="Q19" s="234"/>
      <c r="R19" s="234"/>
      <c r="S19" s="234"/>
      <c r="T19" s="234"/>
      <c r="U19" s="234"/>
      <c r="V19" s="234"/>
      <c r="W19" s="234"/>
      <c r="X19" s="234"/>
      <c r="Y19" s="234"/>
      <c r="Z19" s="234"/>
      <c r="AB19" s="234"/>
      <c r="AC19" s="234"/>
      <c r="AD19" s="234"/>
      <c r="AE19" s="234"/>
      <c r="AF19" s="234"/>
      <c r="AG19" s="234"/>
      <c r="AH19" s="234"/>
      <c r="AI19" s="234"/>
      <c r="AJ19" s="234"/>
      <c r="AK19" s="234"/>
      <c r="AL19" s="234"/>
      <c r="AM19" s="234"/>
      <c r="AN19" s="234"/>
      <c r="AO19" s="234"/>
    </row>
    <row r="20" spans="1:41" ht="14.25" x14ac:dyDescent="0.2">
      <c r="A20" t="s">
        <v>200</v>
      </c>
      <c r="B20" s="234">
        <v>601.5</v>
      </c>
      <c r="C20" s="234">
        <v>404.8</v>
      </c>
      <c r="D20" s="235"/>
      <c r="E20" t="s">
        <v>200</v>
      </c>
      <c r="F20" s="236" t="s">
        <v>272</v>
      </c>
      <c r="G20" s="236">
        <v>346.32413461538465</v>
      </c>
      <c r="H20" s="236"/>
      <c r="I20" s="236"/>
      <c r="J20" t="s">
        <v>200</v>
      </c>
      <c r="K20" s="234">
        <v>369.75812081840081</v>
      </c>
      <c r="L20" s="234"/>
      <c r="M20" s="234">
        <v>356.02583381302992</v>
      </c>
      <c r="N20" s="234">
        <v>385.22879713950863</v>
      </c>
      <c r="O20" s="234">
        <v>376.08789308573188</v>
      </c>
      <c r="P20" s="234">
        <v>416.05839624817781</v>
      </c>
      <c r="Q20" s="234">
        <v>343.90880604355397</v>
      </c>
      <c r="R20" s="234">
        <v>388.38925016962372</v>
      </c>
      <c r="S20" s="234">
        <v>393.65139209597197</v>
      </c>
      <c r="T20" s="234">
        <v>352.40226664088891</v>
      </c>
      <c r="U20" s="234">
        <v>318.55219906331536</v>
      </c>
      <c r="V20" s="234">
        <v>372.86401855355922</v>
      </c>
      <c r="W20" s="234">
        <v>395.45797667354651</v>
      </c>
      <c r="X20" s="234">
        <v>384.28742451408579</v>
      </c>
      <c r="Y20" s="234">
        <v>390.67034372578712</v>
      </c>
      <c r="Z20" s="234"/>
      <c r="AA20" t="s">
        <v>200</v>
      </c>
      <c r="AB20" s="234">
        <v>292.92329572781125</v>
      </c>
      <c r="AC20" s="234">
        <v>305.09867402272039</v>
      </c>
      <c r="AD20" s="234">
        <v>321.97483393084798</v>
      </c>
      <c r="AE20" s="234">
        <v>342.12072207141023</v>
      </c>
      <c r="AF20" s="234">
        <v>379.98652301607609</v>
      </c>
      <c r="AG20" s="234">
        <v>436.52396168159186</v>
      </c>
      <c r="AH20" s="234">
        <v>517.3200654407874</v>
      </c>
      <c r="AI20" s="234">
        <v>586.86934662564681</v>
      </c>
      <c r="AJ20" s="234">
        <v>674.7328828523498</v>
      </c>
      <c r="AK20" s="234">
        <v>719.40479406967108</v>
      </c>
      <c r="AL20" s="234">
        <v>763.45564096864518</v>
      </c>
      <c r="AM20" s="234">
        <v>884.3022723825369</v>
      </c>
      <c r="AN20" s="234">
        <v>997.22806574434821</v>
      </c>
      <c r="AO20" s="234">
        <v>1062.3168354131139</v>
      </c>
    </row>
    <row r="21" spans="1:41" ht="14.25" x14ac:dyDescent="0.2">
      <c r="A21" t="s">
        <v>277</v>
      </c>
      <c r="B21" s="234">
        <v>772.21</v>
      </c>
      <c r="C21" s="234">
        <v>555.97</v>
      </c>
      <c r="D21" s="235"/>
      <c r="E21" t="s">
        <v>277</v>
      </c>
      <c r="F21" s="236" t="s">
        <v>272</v>
      </c>
      <c r="G21" s="236">
        <v>481.18009615384619</v>
      </c>
      <c r="H21" s="236"/>
      <c r="I21" s="236"/>
      <c r="J21" t="s">
        <v>277</v>
      </c>
      <c r="K21" s="234">
        <v>514.29011708974951</v>
      </c>
      <c r="L21" s="234"/>
      <c r="M21" s="234">
        <v>500.13879779761493</v>
      </c>
      <c r="N21" s="234">
        <v>529.52354380308805</v>
      </c>
      <c r="O21" s="234">
        <v>520.32574114761223</v>
      </c>
      <c r="P21" s="234">
        <v>560.54507919598234</v>
      </c>
      <c r="Q21" s="234">
        <v>487.94634010527756</v>
      </c>
      <c r="R21" s="234">
        <v>532.70369403015172</v>
      </c>
      <c r="S21" s="234">
        <v>537.9985519995497</v>
      </c>
      <c r="T21" s="234">
        <v>496.49266429162248</v>
      </c>
      <c r="U21" s="234">
        <v>462.43188066354736</v>
      </c>
      <c r="V21" s="234">
        <v>517.08178381424523</v>
      </c>
      <c r="W21" s="234">
        <v>539.81640118270548</v>
      </c>
      <c r="X21" s="234">
        <v>528.57631102236394</v>
      </c>
      <c r="Y21" s="234">
        <v>534.9989830609336</v>
      </c>
      <c r="Z21" s="234"/>
      <c r="AA21" t="s">
        <v>277</v>
      </c>
      <c r="AB21" s="234">
        <v>0</v>
      </c>
      <c r="AC21" s="234">
        <v>411.62148317515249</v>
      </c>
      <c r="AD21" s="234">
        <v>428.6027037644235</v>
      </c>
      <c r="AE21" s="234">
        <v>448.87400242787362</v>
      </c>
      <c r="AF21" s="234">
        <v>486.9755040324178</v>
      </c>
      <c r="AG21" s="234">
        <v>543.86491330671402</v>
      </c>
      <c r="AH21" s="234">
        <v>625.16399151572193</v>
      </c>
      <c r="AI21" s="234">
        <v>695.14621595308427</v>
      </c>
      <c r="AJ21" s="234">
        <v>783.55669462166998</v>
      </c>
      <c r="AK21" s="234">
        <v>828.50671214398756</v>
      </c>
      <c r="AL21" s="234">
        <v>872.8317807454107</v>
      </c>
      <c r="AM21" s="234">
        <v>994.43067824762977</v>
      </c>
      <c r="AN21" s="234">
        <v>1108.059447953508</v>
      </c>
      <c r="AO21" s="234">
        <v>1173.5533660598305</v>
      </c>
    </row>
    <row r="22" spans="1:41" ht="14.25" x14ac:dyDescent="0.2">
      <c r="A22" t="s">
        <v>278</v>
      </c>
      <c r="B22" s="234">
        <v>934.68</v>
      </c>
      <c r="C22" s="234">
        <v>699</v>
      </c>
      <c r="D22" s="235"/>
      <c r="E22" t="s">
        <v>278</v>
      </c>
      <c r="F22" s="236" t="s">
        <v>272</v>
      </c>
      <c r="G22" s="236">
        <v>567.41692307692301</v>
      </c>
      <c r="H22" s="236"/>
      <c r="I22" s="236"/>
      <c r="J22" t="s">
        <v>278</v>
      </c>
      <c r="K22" s="234">
        <v>620.18771152846466</v>
      </c>
      <c r="L22" s="234"/>
      <c r="M22" s="234">
        <v>604.65846182640735</v>
      </c>
      <c r="N22" s="234">
        <v>634.01659916244478</v>
      </c>
      <c r="O22" s="234">
        <v>624.82712536202678</v>
      </c>
      <c r="P22" s="234">
        <v>665.01004372955822</v>
      </c>
      <c r="Q22" s="234">
        <v>592.47704472895145</v>
      </c>
      <c r="R22" s="234">
        <v>637.19386967885407</v>
      </c>
      <c r="S22" s="234">
        <v>642.48396978838662</v>
      </c>
      <c r="T22" s="234">
        <v>601.01562999132807</v>
      </c>
      <c r="U22" s="234">
        <v>566.9856893091852</v>
      </c>
      <c r="V22" s="234">
        <v>621.58614229326884</v>
      </c>
      <c r="W22" s="234">
        <v>644.30014527954256</v>
      </c>
      <c r="X22" s="234">
        <v>633.07022412620938</v>
      </c>
      <c r="Y22" s="234">
        <v>639.48708026434099</v>
      </c>
      <c r="Z22" s="234"/>
      <c r="AA22" t="s">
        <v>278</v>
      </c>
      <c r="AB22" s="234">
        <v>0</v>
      </c>
      <c r="AC22" s="234">
        <v>521.38109016123917</v>
      </c>
      <c r="AD22" s="234">
        <v>538.3469338033965</v>
      </c>
      <c r="AE22" s="234">
        <v>558.59987626648785</v>
      </c>
      <c r="AF22" s="234">
        <v>596.66691272237063</v>
      </c>
      <c r="AG22" s="234">
        <v>653.50481631647312</v>
      </c>
      <c r="AH22" s="234">
        <v>734.73023007814277</v>
      </c>
      <c r="AI22" s="234">
        <v>804.64908374905099</v>
      </c>
      <c r="AJ22" s="234">
        <v>892.97955953898361</v>
      </c>
      <c r="AK22" s="234">
        <v>937.88887362431524</v>
      </c>
      <c r="AL22" s="234">
        <v>982.17378630916926</v>
      </c>
      <c r="AM22" s="234">
        <v>1103.6625911614162</v>
      </c>
      <c r="AN22" s="234">
        <v>1217.1883934428215</v>
      </c>
      <c r="AO22" s="234">
        <v>1282.6231153882727</v>
      </c>
    </row>
    <row r="23" spans="1:41" ht="14.25" x14ac:dyDescent="0.2">
      <c r="A23" t="s">
        <v>279</v>
      </c>
      <c r="B23" s="234">
        <v>1097.25</v>
      </c>
      <c r="C23" s="234">
        <v>842.03</v>
      </c>
      <c r="D23" s="235"/>
      <c r="E23" t="s">
        <v>279</v>
      </c>
      <c r="F23" s="236" t="s">
        <v>272</v>
      </c>
      <c r="G23" s="236">
        <v>653.65374999999983</v>
      </c>
      <c r="H23" s="236"/>
      <c r="I23" s="236"/>
      <c r="J23" t="s">
        <v>279</v>
      </c>
      <c r="K23" s="234">
        <v>726.08530596717981</v>
      </c>
      <c r="L23" s="234"/>
      <c r="M23" s="234">
        <v>709.17812585519982</v>
      </c>
      <c r="N23" s="234">
        <v>738.50965452180151</v>
      </c>
      <c r="O23" s="234">
        <v>729.32850957644132</v>
      </c>
      <c r="P23" s="234">
        <v>769.4750082631341</v>
      </c>
      <c r="Q23" s="234">
        <v>697.0077493526253</v>
      </c>
      <c r="R23" s="234">
        <v>741.68404532755642</v>
      </c>
      <c r="S23" s="234">
        <v>746.96938757722353</v>
      </c>
      <c r="T23" s="234">
        <v>705.53859569103361</v>
      </c>
      <c r="U23" s="234">
        <v>671.53949795482299</v>
      </c>
      <c r="V23" s="234">
        <v>726.09050077229244</v>
      </c>
      <c r="W23" s="234">
        <v>748.78388937637965</v>
      </c>
      <c r="X23" s="234">
        <v>737.56413723005483</v>
      </c>
      <c r="Y23" s="234">
        <v>743.97517746774838</v>
      </c>
      <c r="Z23" s="234"/>
      <c r="AA23" t="s">
        <v>279</v>
      </c>
      <c r="AB23" s="234">
        <v>0</v>
      </c>
      <c r="AC23" s="234">
        <v>0</v>
      </c>
      <c r="AD23" s="234">
        <v>648.0911638423695</v>
      </c>
      <c r="AE23" s="234">
        <v>668.32575010510209</v>
      </c>
      <c r="AF23" s="234">
        <v>706.35832141232345</v>
      </c>
      <c r="AG23" s="234">
        <v>763.14471932623223</v>
      </c>
      <c r="AH23" s="234">
        <v>844.2964686405636</v>
      </c>
      <c r="AI23" s="234">
        <v>914.15195154501771</v>
      </c>
      <c r="AJ23" s="234">
        <v>1002.4024244562972</v>
      </c>
      <c r="AK23" s="234">
        <v>1047.271035104643</v>
      </c>
      <c r="AL23" s="234">
        <v>1091.5157918729278</v>
      </c>
      <c r="AM23" s="234">
        <v>1212.8945040752028</v>
      </c>
      <c r="AN23" s="234">
        <v>1326.317338932135</v>
      </c>
      <c r="AO23" s="234">
        <v>1391.6928647167149</v>
      </c>
    </row>
    <row r="24" spans="1:41" x14ac:dyDescent="0.2">
      <c r="A24" t="s">
        <v>280</v>
      </c>
      <c r="B24" s="234">
        <v>1259.83</v>
      </c>
      <c r="C24" s="234">
        <v>985.07</v>
      </c>
      <c r="D24" s="235"/>
    </row>
    <row r="25" spans="1:41" x14ac:dyDescent="0.2">
      <c r="B25" s="234"/>
      <c r="C25" s="234"/>
      <c r="D25" s="235"/>
    </row>
    <row r="26" spans="1:41" ht="28.5" x14ac:dyDescent="0.45">
      <c r="A26" s="231" t="s">
        <v>281</v>
      </c>
      <c r="B26" s="234"/>
      <c r="C26" s="234"/>
      <c r="F26" s="232"/>
      <c r="H26" s="232"/>
      <c r="J26" s="231" t="s">
        <v>282</v>
      </c>
      <c r="AA26" s="193" t="s">
        <v>155</v>
      </c>
    </row>
    <row r="27" spans="1:41" ht="14.25" x14ac:dyDescent="0.2">
      <c r="A27" t="s">
        <v>192</v>
      </c>
      <c r="B27" s="234">
        <v>690.87</v>
      </c>
      <c r="C27" s="234">
        <v>474.63</v>
      </c>
      <c r="F27" s="236"/>
      <c r="G27" s="236"/>
      <c r="H27" s="236"/>
      <c r="I27" s="236"/>
      <c r="AA27" t="s">
        <v>192</v>
      </c>
      <c r="AB27" s="234">
        <v>0</v>
      </c>
      <c r="AC27" s="234">
        <v>554.20000421617794</v>
      </c>
      <c r="AD27" s="234">
        <v>571.17524895322708</v>
      </c>
      <c r="AE27" s="234">
        <v>591.43941395484649</v>
      </c>
      <c r="AF27" s="234">
        <v>629.52750728041428</v>
      </c>
      <c r="AG27" s="234">
        <v>686.39690583205663</v>
      </c>
      <c r="AH27" s="234">
        <v>767.66736492726943</v>
      </c>
      <c r="AI27" s="234">
        <v>837.62496195759729</v>
      </c>
      <c r="AJ27" s="234">
        <v>926.00434653974435</v>
      </c>
      <c r="AK27" s="234">
        <v>970.93854572552527</v>
      </c>
      <c r="AL27" s="234">
        <v>1015.2479975182013</v>
      </c>
      <c r="AM27" s="234">
        <v>1136.8041400129757</v>
      </c>
      <c r="AN27" s="234">
        <v>1250.3928490889045</v>
      </c>
      <c r="AO27" s="234">
        <v>1315.8637928562637</v>
      </c>
    </row>
    <row r="28" spans="1:41" ht="14.25" x14ac:dyDescent="0.2">
      <c r="A28" t="s">
        <v>273</v>
      </c>
      <c r="B28" s="234">
        <v>853.45</v>
      </c>
      <c r="C28" s="234">
        <v>617.77</v>
      </c>
      <c r="F28" s="236"/>
      <c r="G28" s="236"/>
      <c r="H28" s="236"/>
      <c r="I28" s="236"/>
      <c r="J28" t="s">
        <v>192</v>
      </c>
      <c r="K28" s="239">
        <v>2986</v>
      </c>
      <c r="O28" s="239"/>
      <c r="AA28" t="s">
        <v>273</v>
      </c>
      <c r="AB28" s="234">
        <v>0</v>
      </c>
      <c r="AC28" s="234">
        <v>0</v>
      </c>
      <c r="AD28" s="234">
        <v>662.20826728893053</v>
      </c>
      <c r="AE28" s="234">
        <v>682.58285104850006</v>
      </c>
      <c r="AF28" s="234">
        <v>720.87848512185417</v>
      </c>
      <c r="AG28" s="234">
        <v>778.05775387691813</v>
      </c>
      <c r="AH28" s="234">
        <v>859.77105298802201</v>
      </c>
      <c r="AI28" s="234">
        <v>930.10984662687792</v>
      </c>
      <c r="AJ28" s="234">
        <v>1018.970807522344</v>
      </c>
      <c r="AK28" s="234">
        <v>1064.1498516579752</v>
      </c>
      <c r="AL28" s="234">
        <v>1108.7007441728331</v>
      </c>
      <c r="AM28" s="234">
        <v>1230.9192420261641</v>
      </c>
      <c r="AN28" s="234">
        <v>1345.1269661737804</v>
      </c>
      <c r="AO28" s="234">
        <v>1410.9545849343706</v>
      </c>
    </row>
    <row r="29" spans="1:41" ht="14.25" x14ac:dyDescent="0.2">
      <c r="A29" t="s">
        <v>274</v>
      </c>
      <c r="B29" s="234">
        <v>1016.02</v>
      </c>
      <c r="C29" s="234">
        <v>760.8</v>
      </c>
      <c r="F29" s="236"/>
      <c r="G29" s="236"/>
      <c r="H29" s="236"/>
      <c r="I29" s="236"/>
      <c r="J29" t="s">
        <v>273</v>
      </c>
      <c r="K29" s="239">
        <v>622</v>
      </c>
      <c r="P29" s="239"/>
      <c r="AA29" t="s">
        <v>274</v>
      </c>
      <c r="AB29" s="234">
        <v>0</v>
      </c>
      <c r="AC29" s="234">
        <v>0</v>
      </c>
      <c r="AD29" s="234">
        <v>734.03167953215768</v>
      </c>
      <c r="AE29" s="234">
        <v>754.45776554203383</v>
      </c>
      <c r="AF29" s="234">
        <v>792.85024851076264</v>
      </c>
      <c r="AG29" s="234">
        <v>850.1740440020136</v>
      </c>
      <c r="AH29" s="234">
        <v>932.09382131533323</v>
      </c>
      <c r="AI29" s="234">
        <v>1002.6104337522886</v>
      </c>
      <c r="AJ29" s="234">
        <v>1091.6960703036357</v>
      </c>
      <c r="AK29" s="234">
        <v>1136.9892424680158</v>
      </c>
      <c r="AL29" s="234">
        <v>1181.6528235463995</v>
      </c>
      <c r="AM29" s="234">
        <v>1304.1801874057392</v>
      </c>
      <c r="AN29" s="234">
        <v>1418.6766023489761</v>
      </c>
      <c r="AO29" s="234">
        <v>1484.6706181529858</v>
      </c>
    </row>
    <row r="30" spans="1:41" ht="14.25" x14ac:dyDescent="0.2">
      <c r="A30" t="s">
        <v>275</v>
      </c>
      <c r="B30" s="234">
        <v>1178.5999999999999</v>
      </c>
      <c r="C30" s="234">
        <v>903.83</v>
      </c>
      <c r="F30" s="236"/>
      <c r="G30" s="236"/>
      <c r="H30" s="236"/>
      <c r="I30" s="236"/>
      <c r="J30" t="s">
        <v>274</v>
      </c>
      <c r="K30" s="239">
        <v>858</v>
      </c>
      <c r="AA30" t="s">
        <v>275</v>
      </c>
      <c r="AB30" s="234">
        <v>0</v>
      </c>
      <c r="AC30" s="234">
        <v>0</v>
      </c>
      <c r="AD30" s="234">
        <v>0</v>
      </c>
      <c r="AE30" s="234">
        <v>836.65996286757866</v>
      </c>
      <c r="AF30" s="234">
        <v>875.43292364799822</v>
      </c>
      <c r="AG30" s="234">
        <v>933.32491297230968</v>
      </c>
      <c r="AH30" s="234">
        <v>1016.0567277997425</v>
      </c>
      <c r="AI30" s="234">
        <v>1087.2722595897699</v>
      </c>
      <c r="AJ30" s="234">
        <v>1177.2408282580789</v>
      </c>
      <c r="AK30" s="234">
        <v>1222.983006754964</v>
      </c>
      <c r="AL30" s="234">
        <v>1268.0892040328954</v>
      </c>
      <c r="AM30" s="234">
        <v>1391.8310948007684</v>
      </c>
      <c r="AN30" s="234">
        <v>1507.4623615447049</v>
      </c>
      <c r="AO30" s="234">
        <v>1574.1104889006585</v>
      </c>
    </row>
    <row r="31" spans="1:41" ht="15" x14ac:dyDescent="0.25">
      <c r="A31" t="s">
        <v>276</v>
      </c>
      <c r="B31" s="234">
        <v>1341.18</v>
      </c>
      <c r="C31" s="234">
        <v>1045.28</v>
      </c>
      <c r="H31" s="240"/>
      <c r="I31" s="241"/>
      <c r="J31" t="s">
        <v>283</v>
      </c>
      <c r="K31" s="239">
        <v>409</v>
      </c>
      <c r="AB31" s="234"/>
      <c r="AC31" s="234"/>
      <c r="AD31" s="234"/>
      <c r="AE31" s="234"/>
      <c r="AF31" s="234"/>
      <c r="AG31" s="234"/>
      <c r="AH31" s="234"/>
      <c r="AI31" s="234"/>
      <c r="AJ31" s="234"/>
      <c r="AK31" s="234"/>
      <c r="AL31" s="234"/>
      <c r="AM31" s="234"/>
      <c r="AN31" s="234"/>
      <c r="AO31" s="234"/>
    </row>
    <row r="32" spans="1:41" ht="14.25" x14ac:dyDescent="0.2">
      <c r="A32" t="s">
        <v>200</v>
      </c>
      <c r="B32" s="234">
        <v>487.73</v>
      </c>
      <c r="C32" s="234">
        <v>291.02999999999997</v>
      </c>
      <c r="F32" s="236"/>
      <c r="G32" s="236"/>
      <c r="H32" s="236"/>
      <c r="I32" s="236"/>
      <c r="K32" s="239"/>
      <c r="AA32" t="s">
        <v>200</v>
      </c>
      <c r="AB32" s="234">
        <v>279.19100872244042</v>
      </c>
      <c r="AC32" s="234">
        <v>291.36639158991636</v>
      </c>
      <c r="AD32" s="234">
        <v>308.24255149804389</v>
      </c>
      <c r="AE32" s="234">
        <v>328.3884396386062</v>
      </c>
      <c r="AF32" s="234">
        <v>366.25424515583882</v>
      </c>
      <c r="AG32" s="234">
        <v>422.79170211162204</v>
      </c>
      <c r="AH32" s="234">
        <v>503.58776929028284</v>
      </c>
      <c r="AI32" s="234">
        <v>573.13708705567706</v>
      </c>
      <c r="AJ32" s="234">
        <v>661.00060499211259</v>
      </c>
      <c r="AK32" s="234">
        <v>705.67249791916663</v>
      </c>
      <c r="AL32" s="234">
        <v>749.7233813986752</v>
      </c>
      <c r="AM32" s="234">
        <v>870.56997623203233</v>
      </c>
      <c r="AN32" s="234">
        <v>983.49573301330884</v>
      </c>
      <c r="AO32" s="234">
        <v>1048.584575843144</v>
      </c>
    </row>
    <row r="33" spans="1:42" ht="14.25" x14ac:dyDescent="0.2">
      <c r="A33" t="s">
        <v>277</v>
      </c>
      <c r="B33" s="234">
        <v>658.33</v>
      </c>
      <c r="C33" s="234">
        <v>442.2</v>
      </c>
      <c r="F33" s="236"/>
      <c r="G33" s="236"/>
      <c r="H33" s="236"/>
      <c r="I33" s="236"/>
      <c r="J33" t="s">
        <v>200</v>
      </c>
      <c r="K33" s="239">
        <v>2705</v>
      </c>
      <c r="AA33" t="s">
        <v>277</v>
      </c>
      <c r="AB33" s="234">
        <v>0</v>
      </c>
      <c r="AC33" s="234">
        <v>397.47012707476517</v>
      </c>
      <c r="AD33" s="234">
        <v>414.45138447228891</v>
      </c>
      <c r="AE33" s="234">
        <v>434.72268313573909</v>
      </c>
      <c r="AF33" s="234">
        <v>472.82418474028327</v>
      </c>
      <c r="AG33" s="234">
        <v>529.7135940145796</v>
      </c>
      <c r="AH33" s="234">
        <v>611.0126722235874</v>
      </c>
      <c r="AI33" s="234">
        <v>680.99489666094973</v>
      </c>
      <c r="AJ33" s="234">
        <v>769.40537532953545</v>
      </c>
      <c r="AK33" s="234">
        <v>814.35539285185291</v>
      </c>
      <c r="AL33" s="234">
        <v>858.68046145327605</v>
      </c>
      <c r="AM33" s="234">
        <v>980.27937735962166</v>
      </c>
      <c r="AN33" s="234">
        <v>1093.9080734489942</v>
      </c>
      <c r="AO33" s="234">
        <v>1159.4021019800753</v>
      </c>
    </row>
    <row r="34" spans="1:42" ht="14.25" x14ac:dyDescent="0.2">
      <c r="A34" t="s">
        <v>278</v>
      </c>
      <c r="B34" s="234">
        <v>820.91</v>
      </c>
      <c r="C34" s="234">
        <v>585.23</v>
      </c>
      <c r="F34" s="236"/>
      <c r="G34" s="236"/>
      <c r="H34" s="236"/>
      <c r="I34" s="236"/>
      <c r="J34" t="s">
        <v>277</v>
      </c>
      <c r="K34" s="239">
        <v>228</v>
      </c>
      <c r="AA34" t="s">
        <v>278</v>
      </c>
      <c r="AB34" s="234">
        <v>0</v>
      </c>
      <c r="AC34" s="234">
        <v>505.8518404591818</v>
      </c>
      <c r="AD34" s="234">
        <v>522.81768410133918</v>
      </c>
      <c r="AE34" s="234">
        <v>543.07062656443054</v>
      </c>
      <c r="AF34" s="234">
        <v>581.13766302031331</v>
      </c>
      <c r="AG34" s="234">
        <v>637.97552064576325</v>
      </c>
      <c r="AH34" s="234">
        <v>719.20097118235503</v>
      </c>
      <c r="AI34" s="234">
        <v>789.11982485326325</v>
      </c>
      <c r="AJ34" s="234">
        <v>877.45026386827374</v>
      </c>
      <c r="AK34" s="234">
        <v>922.35957795360537</v>
      </c>
      <c r="AL34" s="234">
        <v>966.64450902592046</v>
      </c>
      <c r="AM34" s="234">
        <v>1088.1333138781674</v>
      </c>
      <c r="AN34" s="234">
        <v>1201.6591897094165</v>
      </c>
      <c r="AO34" s="234">
        <v>1267.0938013301018</v>
      </c>
    </row>
    <row r="35" spans="1:42" ht="14.25" x14ac:dyDescent="0.2">
      <c r="A35" t="s">
        <v>279</v>
      </c>
      <c r="B35" s="234">
        <v>983.48</v>
      </c>
      <c r="C35" s="234">
        <v>728.26</v>
      </c>
      <c r="F35" s="236"/>
      <c r="G35" s="236"/>
      <c r="H35" s="236"/>
      <c r="I35" s="236"/>
      <c r="J35" t="s">
        <v>278</v>
      </c>
      <c r="K35" s="239">
        <v>188</v>
      </c>
      <c r="AA35" t="s">
        <v>279</v>
      </c>
      <c r="AB35" s="234">
        <v>0</v>
      </c>
      <c r="AC35" s="234">
        <v>0</v>
      </c>
      <c r="AD35" s="234">
        <v>631.1839837303894</v>
      </c>
      <c r="AE35" s="234">
        <v>651.41856999312199</v>
      </c>
      <c r="AF35" s="234">
        <v>689.45114130034335</v>
      </c>
      <c r="AG35" s="234">
        <v>746.23744727694691</v>
      </c>
      <c r="AH35" s="234">
        <v>827.38927014112267</v>
      </c>
      <c r="AI35" s="234">
        <v>897.24475304557677</v>
      </c>
      <c r="AJ35" s="234">
        <v>985.49515240701203</v>
      </c>
      <c r="AK35" s="234">
        <v>1030.3637630553578</v>
      </c>
      <c r="AL35" s="234">
        <v>1074.608556598565</v>
      </c>
      <c r="AM35" s="234">
        <v>1195.9872503967131</v>
      </c>
      <c r="AN35" s="234">
        <v>1309.4103059698389</v>
      </c>
      <c r="AO35" s="234">
        <v>1374.7855006801283</v>
      </c>
    </row>
    <row r="36" spans="1:42" ht="15" x14ac:dyDescent="0.25">
      <c r="A36" t="s">
        <v>280</v>
      </c>
      <c r="B36" s="234">
        <v>1146.06</v>
      </c>
      <c r="C36" s="234">
        <v>871.3</v>
      </c>
      <c r="H36" s="242"/>
      <c r="I36" s="242"/>
      <c r="J36" t="s">
        <v>284</v>
      </c>
      <c r="K36" s="239">
        <v>112</v>
      </c>
      <c r="AB36" s="234"/>
      <c r="AC36" s="234"/>
      <c r="AD36" s="234"/>
      <c r="AE36" s="234"/>
      <c r="AF36" s="234"/>
      <c r="AG36" s="234"/>
      <c r="AH36" s="234"/>
      <c r="AI36" s="234"/>
      <c r="AJ36" s="234"/>
      <c r="AK36" s="234"/>
      <c r="AL36" s="234"/>
      <c r="AM36" s="234"/>
      <c r="AN36" s="234"/>
      <c r="AO36" s="234"/>
    </row>
    <row r="37" spans="1:42" ht="15" x14ac:dyDescent="0.25">
      <c r="F37" s="243"/>
      <c r="G37" s="242"/>
      <c r="H37" s="242"/>
      <c r="I37" s="242"/>
      <c r="J37" s="232"/>
      <c r="AB37" s="234"/>
      <c r="AC37" s="234"/>
      <c r="AD37" s="234"/>
      <c r="AE37" s="234"/>
      <c r="AF37" s="234"/>
      <c r="AG37" s="234"/>
      <c r="AH37" s="234"/>
      <c r="AI37" s="234"/>
      <c r="AJ37" s="234"/>
      <c r="AK37" s="234"/>
      <c r="AL37" s="234"/>
      <c r="AM37" s="234"/>
      <c r="AN37" s="234"/>
      <c r="AO37" s="234"/>
    </row>
    <row r="38" spans="1:42" ht="28.5" x14ac:dyDescent="0.45">
      <c r="J38" s="231" t="s">
        <v>285</v>
      </c>
      <c r="K38" s="244">
        <v>8108</v>
      </c>
      <c r="AA38" s="193" t="s">
        <v>156</v>
      </c>
      <c r="AB38" s="234"/>
      <c r="AC38" s="234"/>
      <c r="AD38" s="234"/>
      <c r="AE38" s="234"/>
      <c r="AF38" s="234"/>
      <c r="AG38" s="234"/>
      <c r="AH38" s="234"/>
      <c r="AI38" s="234"/>
      <c r="AJ38" s="234"/>
      <c r="AK38" s="234"/>
      <c r="AL38" s="234"/>
      <c r="AM38" s="234"/>
      <c r="AN38" s="234"/>
      <c r="AO38" s="234"/>
    </row>
    <row r="39" spans="1:42" x14ac:dyDescent="0.2">
      <c r="J39" s="232"/>
      <c r="AA39" t="s">
        <v>192</v>
      </c>
      <c r="AB39" s="234">
        <v>0</v>
      </c>
      <c r="AC39" s="234">
        <v>583.57438185498359</v>
      </c>
      <c r="AD39" s="234">
        <v>600.54962659203272</v>
      </c>
      <c r="AE39" s="234">
        <v>620.81379159365213</v>
      </c>
      <c r="AF39" s="234">
        <v>658.90192171451963</v>
      </c>
      <c r="AG39" s="234">
        <v>715.77131106733714</v>
      </c>
      <c r="AH39" s="234">
        <v>797.04177016254982</v>
      </c>
      <c r="AI39" s="234">
        <v>866.99936719287768</v>
      </c>
      <c r="AJ39" s="234">
        <v>955.37875177502474</v>
      </c>
      <c r="AK39" s="234">
        <v>1000.3129509608057</v>
      </c>
      <c r="AL39" s="234">
        <v>1044.6224211511317</v>
      </c>
      <c r="AM39" s="234">
        <v>1166.1785268506064</v>
      </c>
      <c r="AN39" s="234">
        <v>1279.7672359265352</v>
      </c>
      <c r="AO39" s="234">
        <v>1345.2382164891942</v>
      </c>
      <c r="AP39" s="234"/>
    </row>
    <row r="40" spans="1:42" ht="15" x14ac:dyDescent="0.25">
      <c r="B40" s="234"/>
      <c r="C40" s="234"/>
      <c r="J40" s="231" t="s">
        <v>286</v>
      </c>
      <c r="AA40" t="s">
        <v>273</v>
      </c>
      <c r="AB40" s="234">
        <v>0</v>
      </c>
      <c r="AC40" s="234">
        <v>0</v>
      </c>
      <c r="AD40" s="234">
        <v>691.74273267676824</v>
      </c>
      <c r="AE40" s="234">
        <v>712.11731643633789</v>
      </c>
      <c r="AF40" s="234">
        <v>750.41295975864091</v>
      </c>
      <c r="AG40" s="234">
        <v>807.59221926475584</v>
      </c>
      <c r="AH40" s="234">
        <v>889.30551837585983</v>
      </c>
      <c r="AI40" s="234">
        <v>959.64431201471564</v>
      </c>
      <c r="AJ40" s="234">
        <v>1048.5052729101815</v>
      </c>
      <c r="AK40" s="234">
        <v>1093.6843170458128</v>
      </c>
      <c r="AL40" s="234">
        <v>1138.2352280585687</v>
      </c>
      <c r="AM40" s="234">
        <v>1260.4537259118997</v>
      </c>
      <c r="AN40" s="234">
        <v>1374.6613390721279</v>
      </c>
      <c r="AO40" s="234">
        <v>1440.4890688201065</v>
      </c>
      <c r="AP40" s="234"/>
    </row>
    <row r="41" spans="1:42" x14ac:dyDescent="0.2">
      <c r="B41" s="234"/>
      <c r="C41" s="234"/>
      <c r="J41" t="s">
        <v>287</v>
      </c>
      <c r="K41" s="239">
        <v>261</v>
      </c>
      <c r="AA41" t="s">
        <v>274</v>
      </c>
      <c r="AB41" s="234">
        <v>0</v>
      </c>
      <c r="AC41" s="234">
        <v>0</v>
      </c>
      <c r="AD41" s="234">
        <v>763.64081051154096</v>
      </c>
      <c r="AE41" s="234">
        <v>784.06685943210425</v>
      </c>
      <c r="AF41" s="234">
        <v>822.45937021781765</v>
      </c>
      <c r="AG41" s="234">
        <v>879.78318425372515</v>
      </c>
      <c r="AH41" s="234">
        <v>961.70296156704467</v>
      </c>
      <c r="AI41" s="234">
        <v>1032.2195554593436</v>
      </c>
      <c r="AJ41" s="234">
        <v>1121.3051920106907</v>
      </c>
      <c r="AK41" s="234">
        <v>1166.5983641750709</v>
      </c>
      <c r="AL41" s="234">
        <v>1211.2619637981111</v>
      </c>
      <c r="AM41" s="234">
        <v>1333.7893276574505</v>
      </c>
      <c r="AN41" s="234">
        <v>1448.2857426006876</v>
      </c>
      <c r="AO41" s="234">
        <v>1514.2797584046971</v>
      </c>
      <c r="AP41" s="234"/>
    </row>
    <row r="42" spans="1:42" x14ac:dyDescent="0.2">
      <c r="B42" s="234"/>
      <c r="C42" s="234"/>
      <c r="J42" t="s">
        <v>288</v>
      </c>
      <c r="K42" s="239">
        <v>1352</v>
      </c>
      <c r="AA42" t="s">
        <v>275</v>
      </c>
      <c r="AB42" s="234">
        <v>0</v>
      </c>
      <c r="AC42" s="234">
        <v>0</v>
      </c>
      <c r="AD42" s="234">
        <v>0</v>
      </c>
      <c r="AE42" s="234">
        <v>866.56256070751556</v>
      </c>
      <c r="AF42" s="234">
        <v>905.33552148793513</v>
      </c>
      <c r="AG42" s="234">
        <v>963.22751081224658</v>
      </c>
      <c r="AH42" s="234">
        <v>1045.9593256396795</v>
      </c>
      <c r="AI42" s="234">
        <v>1117.1748574297067</v>
      </c>
      <c r="AJ42" s="234">
        <v>1207.1434073695507</v>
      </c>
      <c r="AK42" s="234">
        <v>1252.8855858664356</v>
      </c>
      <c r="AL42" s="234">
        <v>1297.9918206012971</v>
      </c>
      <c r="AM42" s="234">
        <v>1421.7336739122402</v>
      </c>
      <c r="AN42" s="234">
        <v>1537.3649406561767</v>
      </c>
      <c r="AO42" s="234">
        <v>1604.0131054690607</v>
      </c>
      <c r="AP42" s="234"/>
    </row>
    <row r="43" spans="1:42" x14ac:dyDescent="0.2">
      <c r="B43" s="234"/>
      <c r="C43" s="234"/>
      <c r="J43" t="s">
        <v>289</v>
      </c>
      <c r="K43" s="239">
        <v>1074</v>
      </c>
      <c r="AB43" s="234"/>
      <c r="AC43" s="234"/>
      <c r="AD43" s="234"/>
      <c r="AE43" s="234"/>
      <c r="AF43" s="234"/>
      <c r="AG43" s="234"/>
      <c r="AH43" s="234"/>
      <c r="AI43" s="234"/>
      <c r="AJ43" s="234"/>
      <c r="AK43" s="234"/>
      <c r="AL43" s="234"/>
      <c r="AM43" s="234"/>
      <c r="AN43" s="234"/>
      <c r="AO43" s="234"/>
      <c r="AP43" s="234"/>
    </row>
    <row r="44" spans="1:42" x14ac:dyDescent="0.2">
      <c r="B44" s="234"/>
      <c r="C44" s="234"/>
      <c r="J44" t="s">
        <v>290</v>
      </c>
      <c r="K44" s="239">
        <v>734</v>
      </c>
      <c r="AA44" t="s">
        <v>200</v>
      </c>
      <c r="AB44" s="234">
        <v>308.39396747635226</v>
      </c>
      <c r="AC44" s="234">
        <v>320.56935034382821</v>
      </c>
      <c r="AD44" s="234">
        <v>337.4455102519558</v>
      </c>
      <c r="AE44" s="234">
        <v>357.59139839251804</v>
      </c>
      <c r="AF44" s="234">
        <v>395.45719933718385</v>
      </c>
      <c r="AG44" s="234">
        <v>451.99465629296702</v>
      </c>
      <c r="AH44" s="234">
        <v>532.79072347162787</v>
      </c>
      <c r="AI44" s="234">
        <v>602.34000465648728</v>
      </c>
      <c r="AJ44" s="234">
        <v>690.20357746372497</v>
      </c>
      <c r="AK44" s="234">
        <v>734.87545210051167</v>
      </c>
      <c r="AL44" s="234">
        <v>778.92633558002035</v>
      </c>
      <c r="AM44" s="234">
        <v>899.77294870364472</v>
      </c>
      <c r="AN44" s="234">
        <v>1012.6987054849213</v>
      </c>
      <c r="AO44" s="234">
        <v>1077.7875117342219</v>
      </c>
      <c r="AP44" s="234"/>
    </row>
    <row r="45" spans="1:42" x14ac:dyDescent="0.2">
      <c r="B45" s="234"/>
      <c r="C45" s="234"/>
      <c r="J45" t="s">
        <v>291</v>
      </c>
      <c r="K45" s="239">
        <v>581</v>
      </c>
      <c r="AA45" t="s">
        <v>277</v>
      </c>
      <c r="AB45" s="234">
        <v>0</v>
      </c>
      <c r="AC45" s="234">
        <v>426.85487768126984</v>
      </c>
      <c r="AD45" s="234">
        <v>443.83609366950918</v>
      </c>
      <c r="AE45" s="234">
        <v>464.10739233295936</v>
      </c>
      <c r="AF45" s="234">
        <v>502.2089399478196</v>
      </c>
      <c r="AG45" s="234">
        <v>559.09834922211587</v>
      </c>
      <c r="AH45" s="234">
        <v>640.39741822906058</v>
      </c>
      <c r="AI45" s="234">
        <v>710.37964266642291</v>
      </c>
      <c r="AJ45" s="234">
        <v>798.79013973913493</v>
      </c>
      <c r="AK45" s="234">
        <v>843.74015726145251</v>
      </c>
      <c r="AL45" s="234">
        <v>888.06520745874911</v>
      </c>
      <c r="AM45" s="234">
        <v>1009.6641417692211</v>
      </c>
      <c r="AN45" s="234">
        <v>1123.2928378585939</v>
      </c>
      <c r="AO45" s="234">
        <v>1188.7868295814221</v>
      </c>
      <c r="AP45" s="234"/>
    </row>
    <row r="46" spans="1:42" x14ac:dyDescent="0.2">
      <c r="B46" s="234"/>
      <c r="C46" s="234"/>
      <c r="J46" t="s">
        <v>292</v>
      </c>
      <c r="K46" s="239">
        <v>889</v>
      </c>
      <c r="AA46" t="s">
        <v>278</v>
      </c>
      <c r="AB46" s="234">
        <v>0</v>
      </c>
      <c r="AC46" s="234">
        <v>535.20998698894971</v>
      </c>
      <c r="AD46" s="234">
        <v>552.17583063110715</v>
      </c>
      <c r="AE46" s="234">
        <v>572.42877309419839</v>
      </c>
      <c r="AF46" s="234">
        <v>610.49580955008128</v>
      </c>
      <c r="AG46" s="234">
        <v>667.33365798180068</v>
      </c>
      <c r="AH46" s="234">
        <v>748.55912690585342</v>
      </c>
      <c r="AI46" s="234">
        <v>818.47798057676164</v>
      </c>
      <c r="AJ46" s="234">
        <v>906.80840120431128</v>
      </c>
      <c r="AK46" s="234">
        <v>951.71771528964291</v>
      </c>
      <c r="AL46" s="234">
        <v>996.002646361958</v>
      </c>
      <c r="AM46" s="234">
        <v>1117.4914696016658</v>
      </c>
      <c r="AN46" s="234">
        <v>1231.0173086579932</v>
      </c>
      <c r="AO46" s="234">
        <v>1296.4519570536002</v>
      </c>
      <c r="AP46" s="234"/>
    </row>
    <row r="47" spans="1:42" x14ac:dyDescent="0.2">
      <c r="B47" s="234"/>
      <c r="C47" s="234"/>
      <c r="J47" t="s">
        <v>293</v>
      </c>
      <c r="K47" s="239">
        <v>735</v>
      </c>
      <c r="AA47" t="s">
        <v>279</v>
      </c>
      <c r="AB47" s="234">
        <v>0</v>
      </c>
      <c r="AC47" s="234">
        <v>0</v>
      </c>
      <c r="AD47" s="234">
        <v>660.51556759270511</v>
      </c>
      <c r="AE47" s="234">
        <v>680.75015385543747</v>
      </c>
      <c r="AF47" s="234">
        <v>718.78267915234301</v>
      </c>
      <c r="AG47" s="234">
        <v>775.5689667414855</v>
      </c>
      <c r="AH47" s="234">
        <v>856.72083558264626</v>
      </c>
      <c r="AI47" s="234">
        <v>926.57631848710037</v>
      </c>
      <c r="AJ47" s="234">
        <v>1014.8266626694876</v>
      </c>
      <c r="AK47" s="234">
        <v>1059.6952733178332</v>
      </c>
      <c r="AL47" s="234">
        <v>1103.940085265167</v>
      </c>
      <c r="AM47" s="234">
        <v>1225.3187974341104</v>
      </c>
      <c r="AN47" s="234">
        <v>1338.7417794573926</v>
      </c>
      <c r="AO47" s="234">
        <v>1404.1170845257782</v>
      </c>
      <c r="AP47" s="234"/>
    </row>
    <row r="48" spans="1:42" x14ac:dyDescent="0.2">
      <c r="B48" s="234"/>
      <c r="C48" s="234"/>
      <c r="J48" t="s">
        <v>294</v>
      </c>
      <c r="K48" s="239">
        <v>598</v>
      </c>
      <c r="AB48" s="234"/>
      <c r="AC48" s="234"/>
      <c r="AD48" s="234"/>
      <c r="AE48" s="234"/>
      <c r="AF48" s="234"/>
      <c r="AG48" s="234"/>
      <c r="AH48" s="234"/>
      <c r="AI48" s="234"/>
      <c r="AJ48" s="234"/>
      <c r="AK48" s="234"/>
      <c r="AL48" s="234"/>
      <c r="AM48" s="234"/>
      <c r="AN48" s="234"/>
      <c r="AO48" s="234"/>
      <c r="AP48" s="234"/>
    </row>
    <row r="49" spans="2:42" x14ac:dyDescent="0.2">
      <c r="B49" s="234"/>
      <c r="C49" s="234"/>
      <c r="J49" t="s">
        <v>295</v>
      </c>
      <c r="K49" s="239">
        <v>457</v>
      </c>
      <c r="AB49" s="234"/>
      <c r="AC49" s="234"/>
      <c r="AD49" s="234"/>
      <c r="AE49" s="234"/>
      <c r="AF49" s="234"/>
      <c r="AG49" s="234"/>
      <c r="AH49" s="234"/>
      <c r="AI49" s="234"/>
      <c r="AJ49" s="234"/>
      <c r="AK49" s="234"/>
      <c r="AL49" s="234"/>
      <c r="AM49" s="234"/>
      <c r="AN49" s="234"/>
      <c r="AO49" s="234"/>
      <c r="AP49" s="234"/>
    </row>
    <row r="50" spans="2:42" ht="28.5" x14ac:dyDescent="0.45">
      <c r="J50" t="s">
        <v>296</v>
      </c>
      <c r="K50" s="239">
        <v>350</v>
      </c>
      <c r="AA50" s="193" t="s">
        <v>157</v>
      </c>
      <c r="AB50" s="234"/>
      <c r="AC50" s="234"/>
      <c r="AD50" s="234"/>
      <c r="AE50" s="234"/>
      <c r="AF50" s="234"/>
      <c r="AG50" s="234"/>
      <c r="AH50" s="234"/>
      <c r="AI50" s="234"/>
      <c r="AJ50" s="234"/>
      <c r="AK50" s="234"/>
      <c r="AL50" s="234"/>
      <c r="AM50" s="234"/>
      <c r="AN50" s="234"/>
      <c r="AO50" s="234"/>
      <c r="AP50" s="234"/>
    </row>
    <row r="51" spans="2:42" x14ac:dyDescent="0.2">
      <c r="J51" t="s">
        <v>297</v>
      </c>
      <c r="K51" s="239">
        <v>452</v>
      </c>
      <c r="AA51" t="s">
        <v>192</v>
      </c>
      <c r="AB51" s="234">
        <v>0</v>
      </c>
      <c r="AC51" s="234">
        <v>574.37985278860242</v>
      </c>
      <c r="AD51" s="234">
        <v>591.35509752565156</v>
      </c>
      <c r="AE51" s="234">
        <v>611.61926252727085</v>
      </c>
      <c r="AF51" s="234">
        <v>649.70739264813847</v>
      </c>
      <c r="AG51" s="234">
        <v>706.57675440448111</v>
      </c>
      <c r="AH51" s="234">
        <v>787.84721349969391</v>
      </c>
      <c r="AI51" s="234">
        <v>857.80481053002177</v>
      </c>
      <c r="AJ51" s="234">
        <v>946.18417671451891</v>
      </c>
      <c r="AK51" s="234">
        <v>991.11837590029984</v>
      </c>
      <c r="AL51" s="234">
        <v>1035.4278276929758</v>
      </c>
      <c r="AM51" s="234">
        <v>1156.9839701877506</v>
      </c>
      <c r="AN51" s="234">
        <v>1270.5727528542786</v>
      </c>
      <c r="AO51" s="234">
        <v>1336.0436598263382</v>
      </c>
      <c r="AP51" s="234"/>
    </row>
    <row r="52" spans="2:42" x14ac:dyDescent="0.2">
      <c r="J52" t="s">
        <v>298</v>
      </c>
      <c r="K52" s="239">
        <v>331</v>
      </c>
      <c r="AA52" t="s">
        <v>273</v>
      </c>
      <c r="AB52" s="234">
        <v>0</v>
      </c>
      <c r="AC52" s="234">
        <v>0</v>
      </c>
      <c r="AD52" s="234">
        <v>682.49806593295091</v>
      </c>
      <c r="AE52" s="234">
        <v>702.87264969252055</v>
      </c>
      <c r="AF52" s="234">
        <v>741.1683300106198</v>
      </c>
      <c r="AG52" s="234">
        <v>798.34756176988776</v>
      </c>
      <c r="AH52" s="234">
        <v>880.06086088099153</v>
      </c>
      <c r="AI52" s="234">
        <v>950.39965451984745</v>
      </c>
      <c r="AJ52" s="234">
        <v>1039.2606154153134</v>
      </c>
      <c r="AK52" s="234">
        <v>1084.4396595509447</v>
      </c>
      <c r="AL52" s="234">
        <v>1128.9905705637007</v>
      </c>
      <c r="AM52" s="234">
        <v>1251.2090314212353</v>
      </c>
      <c r="AN52" s="234">
        <v>1365.4167555688516</v>
      </c>
      <c r="AO52" s="234">
        <v>1431.2444113252384</v>
      </c>
      <c r="AP52" s="234"/>
    </row>
    <row r="53" spans="2:42" x14ac:dyDescent="0.2">
      <c r="J53" t="s">
        <v>299</v>
      </c>
      <c r="K53" s="239">
        <v>113</v>
      </c>
      <c r="AA53" t="s">
        <v>274</v>
      </c>
      <c r="AB53" s="234">
        <v>0</v>
      </c>
      <c r="AC53" s="234">
        <v>0</v>
      </c>
      <c r="AD53" s="234">
        <v>754.37277538158833</v>
      </c>
      <c r="AE53" s="234">
        <v>774.79889848077744</v>
      </c>
      <c r="AF53" s="234">
        <v>813.19134436019328</v>
      </c>
      <c r="AG53" s="234">
        <v>870.51513985144425</v>
      </c>
      <c r="AH53" s="234">
        <v>952.4349913433897</v>
      </c>
      <c r="AI53" s="234">
        <v>1022.9515852356886</v>
      </c>
      <c r="AJ53" s="234">
        <v>1112.0371661530662</v>
      </c>
      <c r="AK53" s="234">
        <v>1157.3304124960723</v>
      </c>
      <c r="AL53" s="234">
        <v>1201.9939379404866</v>
      </c>
      <c r="AM53" s="234">
        <v>1324.5213388891391</v>
      </c>
      <c r="AN53" s="234">
        <v>1439.0176796537503</v>
      </c>
      <c r="AO53" s="234">
        <v>1505.0118067256988</v>
      </c>
      <c r="AP53" s="234"/>
    </row>
    <row r="54" spans="2:42" x14ac:dyDescent="0.2">
      <c r="J54" t="s">
        <v>300</v>
      </c>
      <c r="K54" s="239">
        <v>181</v>
      </c>
      <c r="M54" s="234"/>
      <c r="N54" s="234"/>
      <c r="O54" s="234"/>
      <c r="P54" s="234"/>
      <c r="Q54" s="234"/>
      <c r="R54" s="234"/>
      <c r="S54" s="234"/>
      <c r="T54" s="234"/>
      <c r="U54" s="234"/>
      <c r="AA54" t="s">
        <v>275</v>
      </c>
      <c r="AB54" s="234">
        <v>0</v>
      </c>
      <c r="AC54" s="234">
        <v>0</v>
      </c>
      <c r="AD54" s="234">
        <v>0</v>
      </c>
      <c r="AE54" s="234">
        <v>857.20265441694676</v>
      </c>
      <c r="AF54" s="234">
        <v>895.97563392583152</v>
      </c>
      <c r="AG54" s="234">
        <v>953.86762325014297</v>
      </c>
      <c r="AH54" s="234">
        <v>1036.5994380775755</v>
      </c>
      <c r="AI54" s="234">
        <v>1107.8149698676029</v>
      </c>
      <c r="AJ54" s="234">
        <v>1197.783519807447</v>
      </c>
      <c r="AK54" s="234">
        <v>1243.5256983043319</v>
      </c>
      <c r="AL54" s="234">
        <v>1288.6318955822635</v>
      </c>
      <c r="AM54" s="234">
        <v>1412.3737863501365</v>
      </c>
      <c r="AN54" s="234">
        <v>1528.0050530940728</v>
      </c>
      <c r="AO54" s="234">
        <v>1594.653217906957</v>
      </c>
      <c r="AP54" s="234"/>
    </row>
    <row r="55" spans="2:42" x14ac:dyDescent="0.2">
      <c r="K55" s="239"/>
      <c r="M55" s="234"/>
      <c r="N55" s="234"/>
      <c r="O55" s="234"/>
      <c r="P55" s="234"/>
      <c r="Q55" s="234"/>
      <c r="R55" s="234"/>
      <c r="S55" s="234"/>
      <c r="T55" s="234"/>
      <c r="U55" s="234"/>
      <c r="AB55" s="234"/>
      <c r="AC55" s="234"/>
      <c r="AD55" s="234"/>
      <c r="AE55" s="234"/>
      <c r="AF55" s="234"/>
      <c r="AG55" s="234"/>
      <c r="AH55" s="234"/>
      <c r="AI55" s="234"/>
      <c r="AJ55" s="234"/>
      <c r="AK55" s="234"/>
      <c r="AL55" s="234"/>
      <c r="AM55" s="234"/>
      <c r="AN55" s="234"/>
      <c r="AO55" s="234"/>
      <c r="AP55" s="234"/>
    </row>
    <row r="56" spans="2:42" ht="15" x14ac:dyDescent="0.25">
      <c r="J56" s="231" t="s">
        <v>285</v>
      </c>
      <c r="K56" s="244">
        <v>8108</v>
      </c>
      <c r="AA56" t="s">
        <v>200</v>
      </c>
      <c r="AB56" s="234">
        <v>299.25309085797653</v>
      </c>
      <c r="AC56" s="234">
        <v>311.42845086261826</v>
      </c>
      <c r="AD56" s="234">
        <v>328.30461077074585</v>
      </c>
      <c r="AE56" s="234">
        <v>348.45049891130816</v>
      </c>
      <c r="AF56" s="234">
        <v>386.31631814624126</v>
      </c>
      <c r="AG56" s="234">
        <v>442.85375681175714</v>
      </c>
      <c r="AH56" s="234">
        <v>523.64986971608641</v>
      </c>
      <c r="AI56" s="234">
        <v>593.19913261067836</v>
      </c>
      <c r="AJ56" s="234">
        <v>681.06266883738135</v>
      </c>
      <c r="AK56" s="234">
        <v>725.7345983449701</v>
      </c>
      <c r="AL56" s="234">
        <v>769.78544524394408</v>
      </c>
      <c r="AM56" s="234">
        <v>890.63207665783591</v>
      </c>
      <c r="AN56" s="234">
        <v>1003.5577785683104</v>
      </c>
      <c r="AO56" s="234">
        <v>1068.6466213981455</v>
      </c>
      <c r="AP56" s="234"/>
    </row>
    <row r="57" spans="2:42" x14ac:dyDescent="0.2">
      <c r="K57" s="239"/>
      <c r="AA57" t="s">
        <v>277</v>
      </c>
      <c r="AB57" s="234">
        <v>0</v>
      </c>
      <c r="AC57" s="234">
        <v>417.65711183404682</v>
      </c>
      <c r="AD57" s="234">
        <v>434.63832782228616</v>
      </c>
      <c r="AE57" s="234">
        <v>454.90962648573634</v>
      </c>
      <c r="AF57" s="234">
        <v>493.01117410059658</v>
      </c>
      <c r="AG57" s="234">
        <v>549.90054656663995</v>
      </c>
      <c r="AH57" s="234">
        <v>631.19960637152155</v>
      </c>
      <c r="AI57" s="234">
        <v>701.1818492130102</v>
      </c>
      <c r="AJ57" s="234">
        <v>789.59232788159591</v>
      </c>
      <c r="AK57" s="234">
        <v>834.54234540391349</v>
      </c>
      <c r="AL57" s="234">
        <v>878.86741400533663</v>
      </c>
      <c r="AM57" s="234">
        <v>1000.4663483158085</v>
      </c>
      <c r="AN57" s="234">
        <v>1114.0950812134338</v>
      </c>
      <c r="AO57" s="234">
        <v>1179.5890361280094</v>
      </c>
      <c r="AP57" s="234"/>
    </row>
    <row r="58" spans="2:42" x14ac:dyDescent="0.2">
      <c r="K58" s="244"/>
      <c r="AA58" t="s">
        <v>278</v>
      </c>
      <c r="AB58" s="234">
        <v>0</v>
      </c>
      <c r="AC58" s="234">
        <v>526.02051318853194</v>
      </c>
      <c r="AD58" s="234">
        <v>542.98635683068915</v>
      </c>
      <c r="AE58" s="234">
        <v>563.23929929378062</v>
      </c>
      <c r="AF58" s="234">
        <v>601.30633574966339</v>
      </c>
      <c r="AG58" s="234">
        <v>658.14423015003524</v>
      </c>
      <c r="AH58" s="234">
        <v>739.36964391170511</v>
      </c>
      <c r="AI58" s="234">
        <v>809.28853435753524</v>
      </c>
      <c r="AJ58" s="234">
        <v>897.61893659762382</v>
      </c>
      <c r="AK58" s="234">
        <v>942.52825068295556</v>
      </c>
      <c r="AL58" s="234">
        <v>986.81318175527053</v>
      </c>
      <c r="AM58" s="234">
        <v>1108.3019682200563</v>
      </c>
      <c r="AN58" s="234">
        <v>1221.8278440513059</v>
      </c>
      <c r="AO58" s="234">
        <v>1287.2624924469128</v>
      </c>
      <c r="AP58" s="234"/>
    </row>
    <row r="59" spans="2:42" x14ac:dyDescent="0.2">
      <c r="AA59" t="s">
        <v>279</v>
      </c>
      <c r="AB59" s="234">
        <v>0</v>
      </c>
      <c r="AC59" s="234">
        <v>0</v>
      </c>
      <c r="AD59" s="234">
        <v>651.33438583909219</v>
      </c>
      <c r="AE59" s="234">
        <v>671.5689721018249</v>
      </c>
      <c r="AF59" s="234">
        <v>709.6014973987302</v>
      </c>
      <c r="AG59" s="234">
        <v>766.38791373343054</v>
      </c>
      <c r="AH59" s="234">
        <v>847.53968145188867</v>
      </c>
      <c r="AI59" s="234">
        <v>917.39521950206029</v>
      </c>
      <c r="AJ59" s="234">
        <v>1005.6455453136517</v>
      </c>
      <c r="AK59" s="234">
        <v>1050.5141559619976</v>
      </c>
      <c r="AL59" s="234">
        <v>1094.7589495052043</v>
      </c>
      <c r="AM59" s="234">
        <v>1216.1375881243041</v>
      </c>
      <c r="AN59" s="234">
        <v>1329.560606889178</v>
      </c>
      <c r="AO59" s="234">
        <v>1394.9359487658162</v>
      </c>
      <c r="AP59" s="234"/>
    </row>
    <row r="60" spans="2:42" x14ac:dyDescent="0.2">
      <c r="AB60" s="234"/>
      <c r="AC60" s="234"/>
      <c r="AD60" s="234"/>
      <c r="AE60" s="234"/>
      <c r="AF60" s="234"/>
      <c r="AG60" s="234"/>
      <c r="AH60" s="234"/>
      <c r="AI60" s="234"/>
      <c r="AJ60" s="234"/>
      <c r="AK60" s="234"/>
      <c r="AL60" s="234"/>
      <c r="AM60" s="234"/>
      <c r="AN60" s="234"/>
      <c r="AO60" s="234"/>
      <c r="AP60" s="234"/>
    </row>
    <row r="61" spans="2:42" x14ac:dyDescent="0.2">
      <c r="AB61" s="234"/>
      <c r="AC61" s="234"/>
      <c r="AD61" s="234"/>
      <c r="AE61" s="234"/>
      <c r="AF61" s="234"/>
      <c r="AG61" s="234"/>
      <c r="AH61" s="234"/>
      <c r="AI61" s="234"/>
      <c r="AJ61" s="234"/>
      <c r="AK61" s="234"/>
      <c r="AL61" s="234"/>
      <c r="AM61" s="234"/>
      <c r="AN61" s="234"/>
      <c r="AO61" s="234"/>
      <c r="AP61" s="234"/>
    </row>
    <row r="62" spans="2:42" ht="28.5" x14ac:dyDescent="0.45">
      <c r="AA62" s="193" t="s">
        <v>158</v>
      </c>
      <c r="AB62" s="234"/>
      <c r="AC62" s="234"/>
      <c r="AD62" s="234"/>
      <c r="AE62" s="234"/>
      <c r="AF62" s="234"/>
      <c r="AG62" s="234"/>
      <c r="AH62" s="234"/>
      <c r="AI62" s="234"/>
      <c r="AJ62" s="234"/>
      <c r="AK62" s="234"/>
      <c r="AL62" s="234"/>
      <c r="AM62" s="234"/>
      <c r="AN62" s="234"/>
      <c r="AO62" s="234"/>
      <c r="AP62" s="234"/>
    </row>
    <row r="63" spans="2:42" x14ac:dyDescent="0.2">
      <c r="AA63" t="s">
        <v>192</v>
      </c>
      <c r="AB63" s="234">
        <v>0</v>
      </c>
      <c r="AC63" s="234">
        <v>614.58503727131028</v>
      </c>
      <c r="AD63" s="234">
        <v>631.56028200835931</v>
      </c>
      <c r="AE63" s="234">
        <v>651.82444700997871</v>
      </c>
      <c r="AF63" s="234">
        <v>689.91254033554662</v>
      </c>
      <c r="AG63" s="234">
        <v>746.7819296883639</v>
      </c>
      <c r="AH63" s="234">
        <v>828.05238878357682</v>
      </c>
      <c r="AI63" s="234">
        <v>898.00998581390456</v>
      </c>
      <c r="AJ63" s="234">
        <v>986.38937039605173</v>
      </c>
      <c r="AK63" s="234">
        <v>1031.3235695818325</v>
      </c>
      <c r="AL63" s="234">
        <v>1075.6330213745086</v>
      </c>
      <c r="AM63" s="234">
        <v>1197.1891638692832</v>
      </c>
      <c r="AN63" s="234">
        <v>1310.777872945212</v>
      </c>
      <c r="AO63" s="234">
        <v>1376.2488167125712</v>
      </c>
      <c r="AP63" s="234"/>
    </row>
    <row r="64" spans="2:42" x14ac:dyDescent="0.2">
      <c r="AA64" t="s">
        <v>273</v>
      </c>
      <c r="AB64" s="234">
        <v>0</v>
      </c>
      <c r="AC64" s="234">
        <v>0</v>
      </c>
      <c r="AD64" s="234">
        <v>722.92232712241605</v>
      </c>
      <c r="AE64" s="234">
        <v>743.29691088198558</v>
      </c>
      <c r="AF64" s="234">
        <v>781.59255420428872</v>
      </c>
      <c r="AG64" s="234">
        <v>838.77181371040365</v>
      </c>
      <c r="AH64" s="234">
        <v>920.48511282150753</v>
      </c>
      <c r="AI64" s="234">
        <v>990.82390646036345</v>
      </c>
      <c r="AJ64" s="234">
        <v>1079.6848673558295</v>
      </c>
      <c r="AK64" s="234">
        <v>1124.8639114914608</v>
      </c>
      <c r="AL64" s="234">
        <v>1169.4148040063185</v>
      </c>
      <c r="AM64" s="234">
        <v>1291.6333018596495</v>
      </c>
      <c r="AN64" s="234">
        <v>1405.8410260072658</v>
      </c>
      <c r="AO64" s="234">
        <v>1471.6686447678562</v>
      </c>
      <c r="AP64" s="234"/>
    </row>
    <row r="65" spans="27:42" x14ac:dyDescent="0.2">
      <c r="AA65" t="s">
        <v>274</v>
      </c>
      <c r="AB65" s="234">
        <v>0</v>
      </c>
      <c r="AC65" s="234">
        <v>0</v>
      </c>
      <c r="AD65" s="234">
        <v>794.8992197833735</v>
      </c>
      <c r="AE65" s="234">
        <v>815.32526870393667</v>
      </c>
      <c r="AF65" s="234">
        <v>853.71777948965018</v>
      </c>
      <c r="AG65" s="234">
        <v>911.04159352555746</v>
      </c>
      <c r="AH65" s="234">
        <v>992.96137083887709</v>
      </c>
      <c r="AI65" s="234">
        <v>1063.4780389098019</v>
      </c>
      <c r="AJ65" s="234">
        <v>1152.563601282523</v>
      </c>
      <c r="AK65" s="234">
        <v>1197.8567734469032</v>
      </c>
      <c r="AL65" s="234">
        <v>1242.5203916145999</v>
      </c>
      <c r="AM65" s="234">
        <v>1365.0477183846267</v>
      </c>
      <c r="AN65" s="234">
        <v>1479.5441333278636</v>
      </c>
      <c r="AO65" s="234">
        <v>1545.5381862211862</v>
      </c>
      <c r="AP65" s="234"/>
    </row>
    <row r="66" spans="27:42" x14ac:dyDescent="0.2">
      <c r="AA66" t="s">
        <v>275</v>
      </c>
      <c r="AB66" s="234">
        <v>0</v>
      </c>
      <c r="AC66" s="234">
        <v>0</v>
      </c>
      <c r="AD66" s="234">
        <v>0</v>
      </c>
      <c r="AE66" s="234">
        <v>898.13079332243456</v>
      </c>
      <c r="AF66" s="234">
        <v>936.90375410285412</v>
      </c>
      <c r="AG66" s="234">
        <v>994.79574342716558</v>
      </c>
      <c r="AH66" s="234">
        <v>1077.5275582545983</v>
      </c>
      <c r="AI66" s="234">
        <v>1148.7430900446257</v>
      </c>
      <c r="AJ66" s="234">
        <v>1238.7116587129349</v>
      </c>
      <c r="AK66" s="234">
        <v>1284.4538372098198</v>
      </c>
      <c r="AL66" s="234">
        <v>1329.5600344877512</v>
      </c>
      <c r="AM66" s="234">
        <v>1453.3019252556244</v>
      </c>
      <c r="AN66" s="234">
        <v>1568.9331919995607</v>
      </c>
      <c r="AO66" s="234">
        <v>1635.5813193555146</v>
      </c>
      <c r="AP66" s="234"/>
    </row>
    <row r="67" spans="27:42" x14ac:dyDescent="0.2">
      <c r="AB67" s="234"/>
      <c r="AC67" s="234"/>
      <c r="AD67" s="234"/>
      <c r="AE67" s="234"/>
      <c r="AF67" s="234"/>
      <c r="AG67" s="234"/>
      <c r="AH67" s="234"/>
      <c r="AI67" s="234"/>
      <c r="AJ67" s="234"/>
      <c r="AK67" s="234"/>
      <c r="AL67" s="234"/>
      <c r="AM67" s="234"/>
      <c r="AN67" s="234"/>
      <c r="AO67" s="234"/>
      <c r="AP67" s="234"/>
    </row>
    <row r="68" spans="27:42" x14ac:dyDescent="0.2">
      <c r="AA68" t="s">
        <v>200</v>
      </c>
      <c r="AB68" s="234">
        <v>339.22360773812295</v>
      </c>
      <c r="AC68" s="234">
        <v>351.3989677427648</v>
      </c>
      <c r="AD68" s="234">
        <v>368.27512765089227</v>
      </c>
      <c r="AE68" s="234">
        <v>388.42099750118723</v>
      </c>
      <c r="AF68" s="234">
        <v>426.28681673612039</v>
      </c>
      <c r="AG68" s="234">
        <v>482.82427369190361</v>
      </c>
      <c r="AH68" s="234">
        <v>563.6203774510991</v>
      </c>
      <c r="AI68" s="234">
        <v>633.16965863595863</v>
      </c>
      <c r="AJ68" s="234">
        <v>721.0331948626615</v>
      </c>
      <c r="AK68" s="234">
        <v>765.70510607998278</v>
      </c>
      <c r="AL68" s="234">
        <v>809.75595297895688</v>
      </c>
      <c r="AM68" s="234">
        <v>930.6025843928486</v>
      </c>
      <c r="AN68" s="234">
        <v>1043.5283045935903</v>
      </c>
      <c r="AO68" s="234">
        <v>1108.6171474234256</v>
      </c>
      <c r="AP68" s="234"/>
    </row>
    <row r="69" spans="27:42" x14ac:dyDescent="0.2">
      <c r="AA69" t="s">
        <v>277</v>
      </c>
      <c r="AB69" s="234">
        <v>0</v>
      </c>
      <c r="AC69" s="234">
        <v>457.87644988241698</v>
      </c>
      <c r="AD69" s="234">
        <v>474.85766587065632</v>
      </c>
      <c r="AE69" s="234">
        <v>495.1289645341065</v>
      </c>
      <c r="AF69" s="234">
        <v>533.23047534071395</v>
      </c>
      <c r="AG69" s="234">
        <v>590.11988461501016</v>
      </c>
      <c r="AH69" s="234">
        <v>671.41895362195487</v>
      </c>
      <c r="AI69" s="234">
        <v>741.40117805931709</v>
      </c>
      <c r="AJ69" s="234">
        <v>829.81167513202934</v>
      </c>
      <c r="AK69" s="234">
        <v>874.7616926543468</v>
      </c>
      <c r="AL69" s="234">
        <v>919.08674285164352</v>
      </c>
      <c r="AM69" s="234">
        <v>1040.6856587579891</v>
      </c>
      <c r="AN69" s="234">
        <v>1154.3143548473615</v>
      </c>
      <c r="AO69" s="234">
        <v>1219.8083833784428</v>
      </c>
      <c r="AP69" s="234"/>
    </row>
    <row r="70" spans="27:42" x14ac:dyDescent="0.2">
      <c r="AA70" t="s">
        <v>278</v>
      </c>
      <c r="AB70" s="234">
        <v>0</v>
      </c>
      <c r="AC70" s="234">
        <v>566.20343155606315</v>
      </c>
      <c r="AD70" s="234">
        <v>583.16927519822048</v>
      </c>
      <c r="AE70" s="234">
        <v>603.42221766131183</v>
      </c>
      <c r="AF70" s="234">
        <v>641.48925411719472</v>
      </c>
      <c r="AG70" s="234">
        <v>698.32713932383615</v>
      </c>
      <c r="AH70" s="234">
        <v>779.55257147296686</v>
      </c>
      <c r="AI70" s="234">
        <v>849.47142514387508</v>
      </c>
      <c r="AJ70" s="234">
        <v>937.80184577142461</v>
      </c>
      <c r="AK70" s="234">
        <v>982.71115985675624</v>
      </c>
      <c r="AL70" s="234">
        <v>1026.9960909290712</v>
      </c>
      <c r="AM70" s="234">
        <v>1148.4848957813183</v>
      </c>
      <c r="AN70" s="234">
        <v>1262.0107716125674</v>
      </c>
      <c r="AO70" s="234">
        <v>1327.4454200081748</v>
      </c>
      <c r="AP70" s="234"/>
    </row>
    <row r="71" spans="27:42" x14ac:dyDescent="0.2">
      <c r="AA71" t="s">
        <v>279</v>
      </c>
      <c r="AB71" s="234">
        <v>0</v>
      </c>
      <c r="AC71" s="234">
        <v>0</v>
      </c>
      <c r="AD71" s="234">
        <v>691.48088452578463</v>
      </c>
      <c r="AE71" s="234">
        <v>711.71547078851722</v>
      </c>
      <c r="AF71" s="234">
        <v>749.74803289367549</v>
      </c>
      <c r="AG71" s="234">
        <v>806.53439403266214</v>
      </c>
      <c r="AH71" s="234">
        <v>887.68618932397885</v>
      </c>
      <c r="AI71" s="234">
        <v>957.54167222843307</v>
      </c>
      <c r="AJ71" s="234">
        <v>1045.79201641082</v>
      </c>
      <c r="AK71" s="234">
        <v>1090.6606270591656</v>
      </c>
      <c r="AL71" s="234">
        <v>1134.9054390064989</v>
      </c>
      <c r="AM71" s="234">
        <v>1256.2841328046475</v>
      </c>
      <c r="AN71" s="234">
        <v>1369.7071883777733</v>
      </c>
      <c r="AO71" s="234">
        <v>1435.0824566379067</v>
      </c>
    </row>
    <row r="72" spans="27:42" x14ac:dyDescent="0.2">
      <c r="AB72" s="234"/>
      <c r="AC72" s="234"/>
      <c r="AD72" s="234"/>
      <c r="AE72" s="234"/>
      <c r="AF72" s="234"/>
      <c r="AG72" s="234"/>
      <c r="AH72" s="234"/>
      <c r="AI72" s="234"/>
      <c r="AJ72" s="234"/>
      <c r="AK72" s="234"/>
      <c r="AL72" s="234"/>
      <c r="AM72" s="234"/>
      <c r="AN72" s="234"/>
      <c r="AO72" s="234"/>
      <c r="AP72" s="234"/>
    </row>
    <row r="73" spans="27:42" x14ac:dyDescent="0.2">
      <c r="AB73" s="234"/>
      <c r="AC73" s="234"/>
      <c r="AD73" s="234"/>
      <c r="AE73" s="234"/>
      <c r="AF73" s="234"/>
      <c r="AG73" s="234"/>
      <c r="AH73" s="234"/>
      <c r="AI73" s="234"/>
      <c r="AJ73" s="234"/>
      <c r="AK73" s="234"/>
      <c r="AL73" s="234"/>
      <c r="AM73" s="234"/>
      <c r="AN73" s="234"/>
      <c r="AO73" s="234"/>
      <c r="AP73" s="234"/>
    </row>
    <row r="74" spans="27:42" ht="28.5" x14ac:dyDescent="0.45">
      <c r="AA74" s="193" t="s">
        <v>159</v>
      </c>
      <c r="AB74" s="234"/>
      <c r="AC74" s="234"/>
      <c r="AD74" s="234"/>
      <c r="AE74" s="234"/>
      <c r="AF74" s="234"/>
      <c r="AG74" s="234"/>
      <c r="AH74" s="234"/>
      <c r="AI74" s="234"/>
      <c r="AJ74" s="234"/>
      <c r="AK74" s="234"/>
      <c r="AL74" s="234"/>
      <c r="AM74" s="234"/>
      <c r="AN74" s="234"/>
      <c r="AO74" s="234"/>
      <c r="AP74" s="234"/>
    </row>
    <row r="75" spans="27:42" x14ac:dyDescent="0.2">
      <c r="AA75" t="s">
        <v>192</v>
      </c>
      <c r="AB75" s="234">
        <v>0</v>
      </c>
      <c r="AC75" s="234">
        <v>542.01183716508206</v>
      </c>
      <c r="AD75" s="234">
        <v>558.98708190213108</v>
      </c>
      <c r="AE75" s="234">
        <v>579.25124690375048</v>
      </c>
      <c r="AF75" s="234">
        <v>617.33934022931828</v>
      </c>
      <c r="AG75" s="234">
        <v>674.20873878096074</v>
      </c>
      <c r="AH75" s="234">
        <v>755.47919787617343</v>
      </c>
      <c r="AI75" s="234">
        <v>825.4367949065014</v>
      </c>
      <c r="AJ75" s="234">
        <v>913.81617948864834</v>
      </c>
      <c r="AK75" s="234">
        <v>958.75037867442927</v>
      </c>
      <c r="AL75" s="234">
        <v>1003.0598488647552</v>
      </c>
      <c r="AM75" s="234">
        <v>1124.6159545642302</v>
      </c>
      <c r="AN75" s="234">
        <v>1238.2047372307584</v>
      </c>
      <c r="AO75" s="234">
        <v>1303.6756442028179</v>
      </c>
      <c r="AP75" s="234"/>
    </row>
    <row r="76" spans="27:42" x14ac:dyDescent="0.2">
      <c r="AA76" t="s">
        <v>273</v>
      </c>
      <c r="AB76" s="234">
        <v>0</v>
      </c>
      <c r="AC76" s="234">
        <v>0</v>
      </c>
      <c r="AD76" s="234">
        <v>649.95368732285067</v>
      </c>
      <c r="AE76" s="234">
        <v>670.3282710824202</v>
      </c>
      <c r="AF76" s="234">
        <v>708.62394215157053</v>
      </c>
      <c r="AG76" s="234">
        <v>765.80317391083838</v>
      </c>
      <c r="AH76" s="234">
        <v>847.51647302194226</v>
      </c>
      <c r="AI76" s="234">
        <v>917.85526666079818</v>
      </c>
      <c r="AJ76" s="234">
        <v>1006.7162275562641</v>
      </c>
      <c r="AK76" s="234">
        <v>1051.8952716918955</v>
      </c>
      <c r="AL76" s="234">
        <v>1096.4461827046512</v>
      </c>
      <c r="AM76" s="234">
        <v>1218.6646435621863</v>
      </c>
      <c r="AN76" s="234">
        <v>1332.8723677098023</v>
      </c>
      <c r="AO76" s="234">
        <v>1398.7000234661889</v>
      </c>
      <c r="AP76" s="234"/>
    </row>
    <row r="77" spans="27:42" x14ac:dyDescent="0.2">
      <c r="AA77" t="s">
        <v>274</v>
      </c>
      <c r="AB77" s="234">
        <v>0</v>
      </c>
      <c r="AC77" s="234">
        <v>0</v>
      </c>
      <c r="AD77" s="234">
        <v>721.74612281326358</v>
      </c>
      <c r="AE77" s="234">
        <v>742.17220882313973</v>
      </c>
      <c r="AF77" s="234">
        <v>780.56469179186865</v>
      </c>
      <c r="AG77" s="234">
        <v>837.8884872831195</v>
      </c>
      <c r="AH77" s="234">
        <v>919.80833877506484</v>
      </c>
      <c r="AI77" s="234">
        <v>990.32495121202021</v>
      </c>
      <c r="AJ77" s="234">
        <v>1079.4105135847415</v>
      </c>
      <c r="AK77" s="234">
        <v>1124.7037599277473</v>
      </c>
      <c r="AL77" s="234">
        <v>1169.3672853721616</v>
      </c>
      <c r="AM77" s="234">
        <v>1291.8947234101272</v>
      </c>
      <c r="AN77" s="234">
        <v>1406.3910270854255</v>
      </c>
      <c r="AO77" s="234">
        <v>1472.3851541573738</v>
      </c>
      <c r="AP77" s="234"/>
    </row>
    <row r="78" spans="27:42" x14ac:dyDescent="0.2">
      <c r="AA78" t="s">
        <v>275</v>
      </c>
      <c r="AB78" s="234">
        <v>0</v>
      </c>
      <c r="AC78" s="234">
        <v>0</v>
      </c>
      <c r="AD78" s="234">
        <v>0</v>
      </c>
      <c r="AE78" s="234">
        <v>824.25263564458669</v>
      </c>
      <c r="AF78" s="234">
        <v>863.02559642500637</v>
      </c>
      <c r="AG78" s="234">
        <v>920.91758574931782</v>
      </c>
      <c r="AH78" s="234">
        <v>1003.6494005767505</v>
      </c>
      <c r="AI78" s="234">
        <v>1074.8649323667778</v>
      </c>
      <c r="AJ78" s="234">
        <v>1164.833501035087</v>
      </c>
      <c r="AK78" s="234">
        <v>1210.5756608035067</v>
      </c>
      <c r="AL78" s="234">
        <v>1255.6818955383685</v>
      </c>
      <c r="AM78" s="234">
        <v>1379.4237488493113</v>
      </c>
      <c r="AN78" s="234">
        <v>1495.0550155932476</v>
      </c>
      <c r="AO78" s="234">
        <v>1561.7031804061319</v>
      </c>
      <c r="AP78" s="234"/>
    </row>
    <row r="79" spans="27:42" x14ac:dyDescent="0.2">
      <c r="AB79" s="234"/>
      <c r="AC79" s="234"/>
      <c r="AD79" s="234"/>
      <c r="AE79" s="234"/>
      <c r="AF79" s="234"/>
      <c r="AG79" s="234"/>
      <c r="AH79" s="234"/>
      <c r="AI79" s="234"/>
      <c r="AJ79" s="234"/>
      <c r="AK79" s="234"/>
      <c r="AL79" s="234"/>
      <c r="AM79" s="234"/>
      <c r="AN79" s="234"/>
      <c r="AO79" s="234"/>
      <c r="AP79" s="234"/>
    </row>
    <row r="80" spans="27:42" x14ac:dyDescent="0.2">
      <c r="AA80" t="s">
        <v>200</v>
      </c>
      <c r="AB80" s="234">
        <v>267.07399924323175</v>
      </c>
      <c r="AC80" s="234">
        <v>279.24936382044035</v>
      </c>
      <c r="AD80" s="234">
        <v>296.12552372856794</v>
      </c>
      <c r="AE80" s="234">
        <v>316.27141186913019</v>
      </c>
      <c r="AF80" s="234">
        <v>354.13723567663016</v>
      </c>
      <c r="AG80" s="234">
        <v>410.67467434214603</v>
      </c>
      <c r="AH80" s="234">
        <v>491.47077810134158</v>
      </c>
      <c r="AI80" s="234">
        <v>561.02005928620099</v>
      </c>
      <c r="AJ80" s="234">
        <v>648.88357722263663</v>
      </c>
      <c r="AK80" s="234">
        <v>693.55550673022526</v>
      </c>
      <c r="AL80" s="234">
        <v>737.60635362919925</v>
      </c>
      <c r="AM80" s="234">
        <v>858.45298504309108</v>
      </c>
      <c r="AN80" s="234">
        <v>971.37868695356553</v>
      </c>
      <c r="AO80" s="234">
        <v>1036.4675297834008</v>
      </c>
      <c r="AP80" s="234"/>
    </row>
    <row r="81" spans="27:42" x14ac:dyDescent="0.2">
      <c r="AA81" t="s">
        <v>277</v>
      </c>
      <c r="AB81" s="234">
        <v>0</v>
      </c>
      <c r="AC81" s="234">
        <v>385.27770619068059</v>
      </c>
      <c r="AD81" s="234">
        <v>402.25892677995154</v>
      </c>
      <c r="AE81" s="234">
        <v>422.53022544340166</v>
      </c>
      <c r="AF81" s="234">
        <v>460.63172704794584</v>
      </c>
      <c r="AG81" s="234">
        <v>517.52113632224211</v>
      </c>
      <c r="AH81" s="234">
        <v>598.82021453125014</v>
      </c>
      <c r="AI81" s="234">
        <v>668.80243896861236</v>
      </c>
      <c r="AJ81" s="234">
        <v>757.21291763719807</v>
      </c>
      <c r="AK81" s="234">
        <v>802.16293515951554</v>
      </c>
      <c r="AL81" s="234">
        <v>846.48800376093868</v>
      </c>
      <c r="AM81" s="234">
        <v>968.08693807141071</v>
      </c>
      <c r="AN81" s="234">
        <v>1081.7156341607831</v>
      </c>
      <c r="AO81" s="234">
        <v>1147.2096258836114</v>
      </c>
      <c r="AP81" s="234"/>
    </row>
    <row r="82" spans="27:42" x14ac:dyDescent="0.2">
      <c r="AA82" t="s">
        <v>278</v>
      </c>
      <c r="AB82" s="234">
        <v>0</v>
      </c>
      <c r="AC82" s="234">
        <v>493.67042336172597</v>
      </c>
      <c r="AD82" s="234">
        <v>510.63626700388323</v>
      </c>
      <c r="AE82" s="234">
        <v>530.88920946697465</v>
      </c>
      <c r="AF82" s="234">
        <v>568.95624592285753</v>
      </c>
      <c r="AG82" s="234">
        <v>625.79414032322939</v>
      </c>
      <c r="AH82" s="234">
        <v>707.01955408489914</v>
      </c>
      <c r="AI82" s="234">
        <v>776.93840775580736</v>
      </c>
      <c r="AJ82" s="234">
        <v>865.26888354573998</v>
      </c>
      <c r="AK82" s="234">
        <v>910.17816085614959</v>
      </c>
      <c r="AL82" s="234">
        <v>954.46309192846468</v>
      </c>
      <c r="AM82" s="234">
        <v>1075.9519151681725</v>
      </c>
      <c r="AN82" s="234">
        <v>1189.4777542244999</v>
      </c>
      <c r="AO82" s="234">
        <v>1254.9124026201071</v>
      </c>
      <c r="AP82" s="234"/>
    </row>
    <row r="83" spans="27:42" x14ac:dyDescent="0.2">
      <c r="AA83" t="s">
        <v>279</v>
      </c>
      <c r="AB83" s="234">
        <v>0</v>
      </c>
      <c r="AC83" s="234">
        <v>0</v>
      </c>
      <c r="AD83" s="234">
        <v>619.01360722781487</v>
      </c>
      <c r="AE83" s="234">
        <v>639.24819349054769</v>
      </c>
      <c r="AF83" s="234">
        <v>677.28076479776928</v>
      </c>
      <c r="AG83" s="234">
        <v>734.06714432421666</v>
      </c>
      <c r="AH83" s="234">
        <v>815.21889363854814</v>
      </c>
      <c r="AI83" s="234">
        <v>885.07437654300236</v>
      </c>
      <c r="AJ83" s="234">
        <v>973.32484945428189</v>
      </c>
      <c r="AK83" s="234">
        <v>1018.1933865527836</v>
      </c>
      <c r="AL83" s="234">
        <v>1062.4381800959907</v>
      </c>
      <c r="AM83" s="234">
        <v>1183.8168922649343</v>
      </c>
      <c r="AN83" s="234">
        <v>1297.2398742882167</v>
      </c>
      <c r="AO83" s="234">
        <v>1362.6151793566028</v>
      </c>
      <c r="AP83" s="234"/>
    </row>
    <row r="84" spans="27:42" x14ac:dyDescent="0.2">
      <c r="AB84" s="234"/>
      <c r="AC84" s="234"/>
      <c r="AD84" s="234"/>
      <c r="AE84" s="234"/>
      <c r="AF84" s="234"/>
      <c r="AG84" s="234"/>
      <c r="AH84" s="234"/>
      <c r="AI84" s="234"/>
      <c r="AJ84" s="234"/>
      <c r="AK84" s="234"/>
      <c r="AL84" s="234"/>
      <c r="AM84" s="234"/>
      <c r="AN84" s="234"/>
      <c r="AO84" s="234"/>
      <c r="AP84" s="234"/>
    </row>
    <row r="85" spans="27:42" x14ac:dyDescent="0.2">
      <c r="AB85" s="234"/>
      <c r="AC85" s="234"/>
      <c r="AD85" s="234"/>
      <c r="AE85" s="234"/>
      <c r="AF85" s="234"/>
      <c r="AG85" s="234"/>
      <c r="AH85" s="234"/>
      <c r="AI85" s="234"/>
      <c r="AJ85" s="234"/>
      <c r="AK85" s="234"/>
      <c r="AL85" s="234"/>
      <c r="AM85" s="234"/>
      <c r="AN85" s="234"/>
      <c r="AO85" s="234"/>
      <c r="AP85" s="234"/>
    </row>
    <row r="86" spans="27:42" ht="28.5" x14ac:dyDescent="0.45">
      <c r="AA86" s="193" t="s">
        <v>160</v>
      </c>
      <c r="AB86" s="234"/>
      <c r="AC86" s="234"/>
      <c r="AD86" s="234"/>
      <c r="AE86" s="234"/>
      <c r="AF86" s="234"/>
      <c r="AG86" s="234"/>
      <c r="AH86" s="234"/>
      <c r="AI86" s="234"/>
      <c r="AJ86" s="234"/>
      <c r="AK86" s="234"/>
      <c r="AL86" s="234"/>
      <c r="AM86" s="234"/>
      <c r="AN86" s="234"/>
      <c r="AO86" s="234"/>
      <c r="AP86" s="234"/>
    </row>
    <row r="87" spans="27:42" x14ac:dyDescent="0.2">
      <c r="AA87" t="s">
        <v>192</v>
      </c>
      <c r="AB87" s="234">
        <v>0</v>
      </c>
      <c r="AC87" s="234">
        <v>586.75341295708802</v>
      </c>
      <c r="AD87" s="234">
        <v>603.72865769413715</v>
      </c>
      <c r="AE87" s="234">
        <v>623.99282269575644</v>
      </c>
      <c r="AF87" s="234">
        <v>662.08095281662406</v>
      </c>
      <c r="AG87" s="234">
        <v>718.95035136826641</v>
      </c>
      <c r="AH87" s="234">
        <v>800.22081046347921</v>
      </c>
      <c r="AI87" s="234">
        <v>870.17837069850736</v>
      </c>
      <c r="AJ87" s="234">
        <v>958.55773688300451</v>
      </c>
      <c r="AK87" s="234">
        <v>1003.4919360687855</v>
      </c>
      <c r="AL87" s="234">
        <v>1047.8013878614615</v>
      </c>
      <c r="AM87" s="234">
        <v>1169.3575303562361</v>
      </c>
      <c r="AN87" s="234">
        <v>1282.9463130227643</v>
      </c>
      <c r="AO87" s="234">
        <v>1348.4172199948237</v>
      </c>
      <c r="AP87" s="234"/>
    </row>
    <row r="88" spans="27:42" x14ac:dyDescent="0.2">
      <c r="AA88" t="s">
        <v>273</v>
      </c>
      <c r="AB88" s="234">
        <v>0</v>
      </c>
      <c r="AC88" s="234">
        <v>0</v>
      </c>
      <c r="AD88" s="234">
        <v>694.93908621311812</v>
      </c>
      <c r="AE88" s="234">
        <v>715.31366997268776</v>
      </c>
      <c r="AF88" s="234">
        <v>753.6093132949909</v>
      </c>
      <c r="AG88" s="234">
        <v>810.78861904585085</v>
      </c>
      <c r="AH88" s="234">
        <v>892.50184416536263</v>
      </c>
      <c r="AI88" s="234">
        <v>962.84063780421855</v>
      </c>
      <c r="AJ88" s="234">
        <v>1051.7016726912766</v>
      </c>
      <c r="AK88" s="234">
        <v>1096.8806428353157</v>
      </c>
      <c r="AL88" s="234">
        <v>1141.4316278396636</v>
      </c>
      <c r="AM88" s="234">
        <v>1263.6500147056065</v>
      </c>
      <c r="AN88" s="234">
        <v>1377.8577388532228</v>
      </c>
      <c r="AO88" s="234">
        <v>1443.6853946096094</v>
      </c>
      <c r="AP88" s="234"/>
    </row>
    <row r="89" spans="27:42" x14ac:dyDescent="0.2">
      <c r="AA89" t="s">
        <v>274</v>
      </c>
      <c r="AB89" s="234">
        <v>0</v>
      </c>
      <c r="AC89" s="234">
        <v>0</v>
      </c>
      <c r="AD89" s="234">
        <v>766.84520660338637</v>
      </c>
      <c r="AE89" s="234">
        <v>787.27132970257537</v>
      </c>
      <c r="AF89" s="234">
        <v>825.66377558199133</v>
      </c>
      <c r="AG89" s="234">
        <v>882.98757107324229</v>
      </c>
      <c r="AH89" s="234">
        <v>964.90742256518763</v>
      </c>
      <c r="AI89" s="234">
        <v>1035.4240164574867</v>
      </c>
      <c r="AJ89" s="234">
        <v>1124.5095973748644</v>
      </c>
      <c r="AK89" s="234">
        <v>1169.8028437178702</v>
      </c>
      <c r="AL89" s="234">
        <v>1214.4663691622848</v>
      </c>
      <c r="AM89" s="234">
        <v>1336.993770110937</v>
      </c>
      <c r="AN89" s="234">
        <v>1451.4901108755482</v>
      </c>
      <c r="AO89" s="234">
        <v>1517.4842379474967</v>
      </c>
      <c r="AP89" s="234"/>
    </row>
    <row r="90" spans="27:42" x14ac:dyDescent="0.2">
      <c r="AA90" t="s">
        <v>275</v>
      </c>
      <c r="AB90" s="234">
        <v>0</v>
      </c>
      <c r="AC90" s="234">
        <v>0</v>
      </c>
      <c r="AD90" s="234">
        <v>0</v>
      </c>
      <c r="AE90" s="234">
        <v>869.7987083830742</v>
      </c>
      <c r="AF90" s="234">
        <v>908.57176280581939</v>
      </c>
      <c r="AG90" s="234">
        <v>966.46375213013084</v>
      </c>
      <c r="AH90" s="234">
        <v>1049.1954920437031</v>
      </c>
      <c r="AI90" s="234">
        <v>1120.4110987475908</v>
      </c>
      <c r="AJ90" s="234">
        <v>1210.3796486874348</v>
      </c>
      <c r="AK90" s="234">
        <v>1256.1217522704592</v>
      </c>
      <c r="AL90" s="234">
        <v>1301.2280244622511</v>
      </c>
      <c r="AM90" s="234">
        <v>1424.969840316264</v>
      </c>
      <c r="AN90" s="234">
        <v>1540.6011070602003</v>
      </c>
      <c r="AO90" s="234">
        <v>1607.2492718730844</v>
      </c>
      <c r="AP90" s="234"/>
    </row>
    <row r="91" spans="27:42" x14ac:dyDescent="0.2">
      <c r="AB91" s="234"/>
      <c r="AC91" s="234"/>
      <c r="AD91" s="234"/>
      <c r="AE91" s="234"/>
      <c r="AF91" s="234"/>
      <c r="AG91" s="234"/>
      <c r="AH91" s="234"/>
      <c r="AI91" s="234"/>
      <c r="AJ91" s="234"/>
      <c r="AK91" s="234"/>
      <c r="AL91" s="234"/>
      <c r="AM91" s="234"/>
      <c r="AN91" s="234"/>
      <c r="AO91" s="234"/>
      <c r="AP91" s="234"/>
    </row>
    <row r="92" spans="27:42" x14ac:dyDescent="0.2">
      <c r="AA92" t="s">
        <v>200</v>
      </c>
      <c r="AB92" s="234">
        <v>311.55444794186832</v>
      </c>
      <c r="AC92" s="234">
        <v>323.72980794651011</v>
      </c>
      <c r="AD92" s="234">
        <v>340.60596785463764</v>
      </c>
      <c r="AE92" s="234">
        <v>360.7518742854673</v>
      </c>
      <c r="AF92" s="234">
        <v>398.6176752301331</v>
      </c>
      <c r="AG92" s="234">
        <v>455.15513218591627</v>
      </c>
      <c r="AH92" s="234">
        <v>535.95120850971091</v>
      </c>
      <c r="AI92" s="234">
        <v>605.50047140430286</v>
      </c>
      <c r="AJ92" s="234">
        <v>693.36404421154043</v>
      </c>
      <c r="AK92" s="234">
        <v>738.03593713859459</v>
      </c>
      <c r="AL92" s="234">
        <v>782.08682061810327</v>
      </c>
      <c r="AM92" s="234">
        <v>902.93341545146041</v>
      </c>
      <c r="AN92" s="234">
        <v>1015.8591905230043</v>
      </c>
      <c r="AO92" s="234">
        <v>1080.9479601917699</v>
      </c>
      <c r="AP92" s="234"/>
    </row>
    <row r="93" spans="27:42" x14ac:dyDescent="0.2">
      <c r="AA93" t="s">
        <v>277</v>
      </c>
      <c r="AB93" s="234">
        <v>0</v>
      </c>
      <c r="AC93" s="234">
        <v>430.03502790833352</v>
      </c>
      <c r="AD93" s="234">
        <v>447.01624389657286</v>
      </c>
      <c r="AE93" s="234">
        <v>467.28754256002304</v>
      </c>
      <c r="AF93" s="234">
        <v>505.38909017488328</v>
      </c>
      <c r="AG93" s="234">
        <v>562.27849944917955</v>
      </c>
      <c r="AH93" s="234">
        <v>643.5775224458082</v>
      </c>
      <c r="AI93" s="234">
        <v>713.5598020955498</v>
      </c>
      <c r="AJ93" s="234">
        <v>801.9702807641354</v>
      </c>
      <c r="AK93" s="234">
        <v>846.92029828645286</v>
      </c>
      <c r="AL93" s="234">
        <v>891.24533007962327</v>
      </c>
      <c r="AM93" s="234">
        <v>1012.8442643900954</v>
      </c>
      <c r="AN93" s="234">
        <v>1126.4729972877208</v>
      </c>
      <c r="AO93" s="234">
        <v>1191.9669522022962</v>
      </c>
      <c r="AP93" s="234"/>
    </row>
    <row r="94" spans="27:42" x14ac:dyDescent="0.2">
      <c r="AA94" t="s">
        <v>278</v>
      </c>
      <c r="AB94" s="234">
        <v>0</v>
      </c>
      <c r="AC94" s="234">
        <v>538.38725750535912</v>
      </c>
      <c r="AD94" s="234">
        <v>555.35310114751644</v>
      </c>
      <c r="AE94" s="234">
        <v>575.6060436106078</v>
      </c>
      <c r="AF94" s="234">
        <v>613.67308006649057</v>
      </c>
      <c r="AG94" s="234">
        <v>670.51093769194051</v>
      </c>
      <c r="AH94" s="234">
        <v>751.73638822853218</v>
      </c>
      <c r="AI94" s="234">
        <v>821.65524189944051</v>
      </c>
      <c r="AJ94" s="234">
        <v>909.98571768937302</v>
      </c>
      <c r="AK94" s="234">
        <v>954.89503177470465</v>
      </c>
      <c r="AL94" s="234">
        <v>999.17996284701974</v>
      </c>
      <c r="AM94" s="234">
        <v>1120.6686757619616</v>
      </c>
      <c r="AN94" s="234">
        <v>1234.1945515932109</v>
      </c>
      <c r="AO94" s="234">
        <v>1299.6292735386621</v>
      </c>
      <c r="AP94" s="234"/>
    </row>
    <row r="95" spans="27:42" x14ac:dyDescent="0.2">
      <c r="AA95" t="s">
        <v>279</v>
      </c>
      <c r="AB95" s="234">
        <v>0</v>
      </c>
      <c r="AC95" s="234">
        <v>0</v>
      </c>
      <c r="AD95" s="234">
        <v>663.68995839846002</v>
      </c>
      <c r="AE95" s="234">
        <v>683.92454466119261</v>
      </c>
      <c r="AF95" s="234">
        <v>721.95706995809792</v>
      </c>
      <c r="AG95" s="234">
        <v>778.74337593470148</v>
      </c>
      <c r="AH95" s="234">
        <v>859.89525401125616</v>
      </c>
      <c r="AI95" s="234">
        <v>929.75068170333122</v>
      </c>
      <c r="AJ95" s="234">
        <v>1018.0011546146106</v>
      </c>
      <c r="AK95" s="234">
        <v>1062.8697652629564</v>
      </c>
      <c r="AL95" s="234">
        <v>1107.1145956144162</v>
      </c>
      <c r="AM95" s="234">
        <v>1228.4930871338279</v>
      </c>
      <c r="AN95" s="234">
        <v>1341.9161058987011</v>
      </c>
      <c r="AO95" s="234">
        <v>1407.2915948750281</v>
      </c>
      <c r="AP95" s="234"/>
    </row>
    <row r="96" spans="27:42" x14ac:dyDescent="0.2">
      <c r="AB96" s="234"/>
      <c r="AC96" s="234"/>
      <c r="AD96" s="234"/>
      <c r="AE96" s="234"/>
      <c r="AF96" s="234"/>
      <c r="AG96" s="234"/>
      <c r="AH96" s="234"/>
      <c r="AI96" s="234"/>
      <c r="AJ96" s="234"/>
      <c r="AK96" s="234"/>
      <c r="AL96" s="234"/>
      <c r="AM96" s="234"/>
      <c r="AN96" s="234"/>
      <c r="AO96" s="234"/>
      <c r="AP96" s="234"/>
    </row>
    <row r="97" spans="27:42" x14ac:dyDescent="0.2">
      <c r="AB97" s="234"/>
      <c r="AC97" s="234"/>
      <c r="AD97" s="234"/>
      <c r="AE97" s="234"/>
      <c r="AF97" s="234"/>
      <c r="AG97" s="234"/>
      <c r="AH97" s="234"/>
      <c r="AI97" s="234"/>
      <c r="AJ97" s="234"/>
      <c r="AK97" s="234"/>
      <c r="AL97" s="234"/>
      <c r="AM97" s="234"/>
      <c r="AN97" s="234"/>
      <c r="AO97" s="234"/>
    </row>
    <row r="98" spans="27:42" ht="28.5" x14ac:dyDescent="0.45">
      <c r="AA98" s="193" t="s">
        <v>161</v>
      </c>
      <c r="AB98" s="234"/>
      <c r="AC98" s="234"/>
      <c r="AD98" s="234"/>
      <c r="AE98" s="234"/>
      <c r="AF98" s="234"/>
      <c r="AG98" s="234"/>
      <c r="AH98" s="234"/>
      <c r="AI98" s="234"/>
      <c r="AJ98" s="234"/>
      <c r="AK98" s="234"/>
      <c r="AL98" s="234"/>
      <c r="AM98" s="234"/>
      <c r="AN98" s="234"/>
      <c r="AO98" s="234"/>
    </row>
    <row r="99" spans="27:42" x14ac:dyDescent="0.2">
      <c r="AA99" t="s">
        <v>192</v>
      </c>
      <c r="AB99" s="234">
        <v>0</v>
      </c>
      <c r="AC99" s="234">
        <v>592.04644441116011</v>
      </c>
      <c r="AD99" s="234">
        <v>609.02167994938418</v>
      </c>
      <c r="AE99" s="234">
        <v>629.28585414982842</v>
      </c>
      <c r="AF99" s="234">
        <v>667.37397507187109</v>
      </c>
      <c r="AG99" s="234">
        <v>724.24337362351355</v>
      </c>
      <c r="AH99" s="234">
        <v>805.51379592342653</v>
      </c>
      <c r="AI99" s="234">
        <v>875.4714297490541</v>
      </c>
      <c r="AJ99" s="234">
        <v>963.85081433120115</v>
      </c>
      <c r="AK99" s="234">
        <v>1008.7850135169822</v>
      </c>
      <c r="AL99" s="234">
        <v>1053.0944653096581</v>
      </c>
      <c r="AM99" s="234">
        <v>1174.6506078044326</v>
      </c>
      <c r="AN99" s="234">
        <v>1288.2393168803615</v>
      </c>
      <c r="AO99" s="234">
        <v>1353.7102606477206</v>
      </c>
      <c r="AP99" s="234"/>
    </row>
    <row r="100" spans="27:42" x14ac:dyDescent="0.2">
      <c r="AA100" t="s">
        <v>273</v>
      </c>
      <c r="AB100" s="234">
        <v>0</v>
      </c>
      <c r="AC100" s="234">
        <v>0</v>
      </c>
      <c r="AD100" s="234">
        <v>700.26092222291641</v>
      </c>
      <c r="AE100" s="234">
        <v>720.63550598248594</v>
      </c>
      <c r="AF100" s="234">
        <v>758.93118630058518</v>
      </c>
      <c r="AG100" s="234">
        <v>816.11044580670011</v>
      </c>
      <c r="AH100" s="234">
        <v>897.82374491780388</v>
      </c>
      <c r="AI100" s="234">
        <v>968.1625385566598</v>
      </c>
      <c r="AJ100" s="234">
        <v>1057.0234994521256</v>
      </c>
      <c r="AK100" s="234">
        <v>1102.202543587757</v>
      </c>
      <c r="AL100" s="234">
        <v>1146.7534361026151</v>
      </c>
      <c r="AM100" s="234">
        <v>1268.9719339559458</v>
      </c>
      <c r="AN100" s="234">
        <v>1383.1795841119701</v>
      </c>
      <c r="AO100" s="234">
        <v>1449.0072768641526</v>
      </c>
      <c r="AP100" s="234"/>
    </row>
    <row r="101" spans="27:42" x14ac:dyDescent="0.2">
      <c r="AA101" t="s">
        <v>274</v>
      </c>
      <c r="AB101" s="234">
        <v>0</v>
      </c>
      <c r="AC101" s="234">
        <v>0</v>
      </c>
      <c r="AD101" s="234">
        <v>772.18056916627359</v>
      </c>
      <c r="AE101" s="234">
        <v>792.60661808683687</v>
      </c>
      <c r="AF101" s="234">
        <v>830.99912887255039</v>
      </c>
      <c r="AG101" s="234">
        <v>888.32286872983207</v>
      </c>
      <c r="AH101" s="234">
        <v>970.2427202217774</v>
      </c>
      <c r="AI101" s="234">
        <v>1040.7593141140762</v>
      </c>
      <c r="AJ101" s="234">
        <v>1129.8448764867976</v>
      </c>
      <c r="AK101" s="234">
        <v>1175.1381228298035</v>
      </c>
      <c r="AL101" s="234">
        <v>1219.8016297295615</v>
      </c>
      <c r="AM101" s="234">
        <v>1342.3290677675268</v>
      </c>
      <c r="AN101" s="234">
        <v>1456.8254827107637</v>
      </c>
      <c r="AO101" s="234">
        <v>1522.8195356040865</v>
      </c>
      <c r="AP101" s="234"/>
    </row>
    <row r="102" spans="27:42" x14ac:dyDescent="0.2">
      <c r="AA102" t="s">
        <v>275</v>
      </c>
      <c r="AB102" s="234">
        <v>0</v>
      </c>
      <c r="AC102" s="234">
        <v>0</v>
      </c>
      <c r="AD102" s="234">
        <v>0</v>
      </c>
      <c r="AE102" s="234">
        <v>875.18696271541933</v>
      </c>
      <c r="AF102" s="234">
        <v>913.95992349583889</v>
      </c>
      <c r="AG102" s="234">
        <v>971.85191282015035</v>
      </c>
      <c r="AH102" s="234">
        <v>1054.5837276475831</v>
      </c>
      <c r="AI102" s="234">
        <v>1125.7992594376105</v>
      </c>
      <c r="AJ102" s="234">
        <v>1215.7678281059195</v>
      </c>
      <c r="AK102" s="234">
        <v>1261.5100066028044</v>
      </c>
      <c r="AL102" s="234">
        <v>1306.6162038807361</v>
      </c>
      <c r="AM102" s="234">
        <v>1430.358094648609</v>
      </c>
      <c r="AN102" s="234">
        <v>1545.9892864786848</v>
      </c>
      <c r="AO102" s="234">
        <v>1612.6374887484992</v>
      </c>
      <c r="AP102" s="234"/>
    </row>
    <row r="103" spans="27:42" x14ac:dyDescent="0.2">
      <c r="AB103" s="234"/>
      <c r="AC103" s="234"/>
      <c r="AD103" s="234"/>
      <c r="AE103" s="234"/>
      <c r="AF103" s="234"/>
      <c r="AG103" s="234"/>
      <c r="AH103" s="234"/>
      <c r="AI103" s="234"/>
      <c r="AJ103" s="234"/>
      <c r="AK103" s="234"/>
      <c r="AL103" s="234"/>
      <c r="AM103" s="234"/>
      <c r="AN103" s="234"/>
      <c r="AO103" s="234"/>
      <c r="AP103" s="234"/>
    </row>
    <row r="104" spans="27:42" x14ac:dyDescent="0.2">
      <c r="AA104" t="s">
        <v>200</v>
      </c>
      <c r="AB104" s="234">
        <v>316.81658072308295</v>
      </c>
      <c r="AC104" s="234">
        <v>328.99194072772468</v>
      </c>
      <c r="AD104" s="234">
        <v>345.86810520841914</v>
      </c>
      <c r="AE104" s="234">
        <v>366.01399334898139</v>
      </c>
      <c r="AF104" s="234">
        <v>403.87979429364719</v>
      </c>
      <c r="AG104" s="234">
        <v>460.41723295916302</v>
      </c>
      <c r="AH104" s="234">
        <v>541.21333671835862</v>
      </c>
      <c r="AI104" s="234">
        <v>610.76261790321803</v>
      </c>
      <c r="AJ104" s="234">
        <v>698.62613583965356</v>
      </c>
      <c r="AK104" s="234">
        <v>743.2980653472423</v>
      </c>
      <c r="AL104" s="234">
        <v>787.34891224621629</v>
      </c>
      <c r="AM104" s="234">
        <v>908.19554366010811</v>
      </c>
      <c r="AN104" s="234">
        <v>1021.1213004413846</v>
      </c>
      <c r="AO104" s="234">
        <v>1086.2101432712197</v>
      </c>
      <c r="AP104" s="234"/>
    </row>
    <row r="105" spans="27:42" x14ac:dyDescent="0.2">
      <c r="AA105" t="s">
        <v>277</v>
      </c>
      <c r="AB105" s="234">
        <v>0</v>
      </c>
      <c r="AC105" s="234">
        <v>435.3299226859844</v>
      </c>
      <c r="AD105" s="234">
        <v>452.31113867422368</v>
      </c>
      <c r="AE105" s="234">
        <v>472.58243733767387</v>
      </c>
      <c r="AF105" s="234">
        <v>510.68398495253405</v>
      </c>
      <c r="AG105" s="234">
        <v>567.57339422683037</v>
      </c>
      <c r="AH105" s="234">
        <v>648.87242642552224</v>
      </c>
      <c r="AI105" s="234">
        <v>718.85465086288445</v>
      </c>
      <c r="AJ105" s="234">
        <v>807.2651479355967</v>
      </c>
      <c r="AK105" s="234">
        <v>852.21516545791417</v>
      </c>
      <c r="AL105" s="234">
        <v>896.54021565521089</v>
      </c>
      <c r="AM105" s="234">
        <v>1018.1390947533037</v>
      </c>
      <c r="AN105" s="234">
        <v>1131.7678644591817</v>
      </c>
      <c r="AO105" s="234">
        <v>1197.261892990263</v>
      </c>
      <c r="AP105" s="234"/>
    </row>
    <row r="106" spans="27:42" x14ac:dyDescent="0.2">
      <c r="AA106" t="s">
        <v>278</v>
      </c>
      <c r="AB106" s="234">
        <v>0</v>
      </c>
      <c r="AC106" s="234">
        <v>543.67735761489166</v>
      </c>
      <c r="AD106" s="234">
        <v>560.64319206331845</v>
      </c>
      <c r="AE106" s="234">
        <v>580.89614372014046</v>
      </c>
      <c r="AF106" s="234">
        <v>618.96314340110121</v>
      </c>
      <c r="AG106" s="234">
        <v>675.80102860774252</v>
      </c>
      <c r="AH106" s="234">
        <v>757.02647914433442</v>
      </c>
      <c r="AI106" s="234">
        <v>826.94535120270348</v>
      </c>
      <c r="AJ106" s="234">
        <v>915.27577183025312</v>
      </c>
      <c r="AK106" s="234">
        <v>960.18508591558486</v>
      </c>
      <c r="AL106" s="234">
        <v>1004.4699986004388</v>
      </c>
      <c r="AM106" s="234">
        <v>1125.9588218401466</v>
      </c>
      <c r="AN106" s="234">
        <v>1239.4846241215519</v>
      </c>
      <c r="AO106" s="234">
        <v>1304.9193092920812</v>
      </c>
      <c r="AP106" s="234"/>
    </row>
    <row r="107" spans="27:42" x14ac:dyDescent="0.2">
      <c r="AA107" t="s">
        <v>279</v>
      </c>
      <c r="AB107" s="234">
        <v>0</v>
      </c>
      <c r="AC107" s="234">
        <v>0</v>
      </c>
      <c r="AD107" s="234">
        <v>668.97524545241322</v>
      </c>
      <c r="AE107" s="234">
        <v>689.20985010260711</v>
      </c>
      <c r="AF107" s="234">
        <v>727.24230184966837</v>
      </c>
      <c r="AG107" s="234">
        <v>784.02866298865467</v>
      </c>
      <c r="AH107" s="234">
        <v>865.1805318631466</v>
      </c>
      <c r="AI107" s="234">
        <v>935.0360515425225</v>
      </c>
      <c r="AJ107" s="234">
        <v>1023.2863957249095</v>
      </c>
      <c r="AK107" s="234">
        <v>1068.1550063732557</v>
      </c>
      <c r="AL107" s="234">
        <v>1112.3997815456667</v>
      </c>
      <c r="AM107" s="234">
        <v>1233.7785489269895</v>
      </c>
      <c r="AN107" s="234">
        <v>1347.201383783922</v>
      </c>
      <c r="AO107" s="234">
        <v>1412.5767255938993</v>
      </c>
      <c r="AP107" s="234"/>
    </row>
    <row r="108" spans="27:42" x14ac:dyDescent="0.2">
      <c r="AB108" s="234"/>
      <c r="AC108" s="234"/>
      <c r="AD108" s="234"/>
      <c r="AE108" s="234"/>
      <c r="AF108" s="234"/>
      <c r="AG108" s="234"/>
      <c r="AH108" s="234"/>
      <c r="AI108" s="234"/>
      <c r="AJ108" s="234"/>
      <c r="AK108" s="234"/>
      <c r="AL108" s="234"/>
      <c r="AM108" s="234"/>
      <c r="AN108" s="234"/>
      <c r="AO108" s="234"/>
      <c r="AP108" s="234"/>
    </row>
    <row r="109" spans="27:42" x14ac:dyDescent="0.2">
      <c r="AB109" s="234"/>
      <c r="AC109" s="234"/>
      <c r="AD109" s="234"/>
      <c r="AE109" s="234"/>
      <c r="AF109" s="234"/>
      <c r="AG109" s="234"/>
      <c r="AH109" s="234"/>
      <c r="AI109" s="234"/>
      <c r="AJ109" s="234"/>
      <c r="AK109" s="234"/>
      <c r="AL109" s="234"/>
      <c r="AM109" s="234"/>
      <c r="AN109" s="234"/>
      <c r="AO109" s="234"/>
      <c r="AP109" s="234"/>
    </row>
    <row r="110" spans="27:42" ht="28.5" x14ac:dyDescent="0.45">
      <c r="AA110" s="193" t="s">
        <v>162</v>
      </c>
      <c r="AB110" s="234"/>
      <c r="AC110" s="234"/>
      <c r="AD110" s="234"/>
      <c r="AE110" s="234"/>
      <c r="AF110" s="234"/>
      <c r="AG110" s="234"/>
      <c r="AH110" s="234"/>
      <c r="AI110" s="234"/>
      <c r="AJ110" s="234"/>
      <c r="AK110" s="234"/>
      <c r="AL110" s="234"/>
      <c r="AM110" s="234"/>
      <c r="AN110" s="234"/>
      <c r="AO110" s="234"/>
      <c r="AP110" s="234"/>
    </row>
    <row r="111" spans="27:42" x14ac:dyDescent="0.2">
      <c r="AA111" t="s">
        <v>192</v>
      </c>
      <c r="AB111" s="234">
        <v>0</v>
      </c>
      <c r="AC111" s="234">
        <v>550.5551262225955</v>
      </c>
      <c r="AD111" s="234">
        <v>567.53037095964464</v>
      </c>
      <c r="AE111" s="234">
        <v>587.79453596126405</v>
      </c>
      <c r="AF111" s="234">
        <v>625.88266608213155</v>
      </c>
      <c r="AG111" s="234">
        <v>682.75205543494906</v>
      </c>
      <c r="AH111" s="234">
        <v>764.02251453016174</v>
      </c>
      <c r="AI111" s="234">
        <v>833.9801115604896</v>
      </c>
      <c r="AJ111" s="234">
        <v>922.35949614263666</v>
      </c>
      <c r="AK111" s="234">
        <v>967.29369532841758</v>
      </c>
      <c r="AL111" s="234">
        <v>1011.6031655187435</v>
      </c>
      <c r="AM111" s="234">
        <v>1133.1592712182185</v>
      </c>
      <c r="AN111" s="234">
        <v>1246.7479802941473</v>
      </c>
      <c r="AO111" s="234">
        <v>1312.218960856806</v>
      </c>
      <c r="AP111" s="234"/>
    </row>
    <row r="112" spans="27:42" x14ac:dyDescent="0.2">
      <c r="AA112" t="s">
        <v>273</v>
      </c>
      <c r="AB112" s="234">
        <v>0</v>
      </c>
      <c r="AC112" s="234">
        <v>0</v>
      </c>
      <c r="AD112" s="234">
        <v>658.54355622380467</v>
      </c>
      <c r="AE112" s="234">
        <v>678.91813998337432</v>
      </c>
      <c r="AF112" s="234">
        <v>717.21378330567734</v>
      </c>
      <c r="AG112" s="234">
        <v>774.39304281179227</v>
      </c>
      <c r="AH112" s="234">
        <v>856.10634192289626</v>
      </c>
      <c r="AI112" s="234">
        <v>926.44513556175207</v>
      </c>
      <c r="AJ112" s="234">
        <v>1015.306096457218</v>
      </c>
      <c r="AK112" s="234">
        <v>1060.4851405928493</v>
      </c>
      <c r="AL112" s="234">
        <v>1105.0360516056051</v>
      </c>
      <c r="AM112" s="234">
        <v>1227.2545494589363</v>
      </c>
      <c r="AN112" s="234">
        <v>1341.4621626191642</v>
      </c>
      <c r="AO112" s="234">
        <v>1407.2898923671428</v>
      </c>
      <c r="AP112" s="234"/>
    </row>
    <row r="113" spans="27:42" x14ac:dyDescent="0.2">
      <c r="AA113" t="s">
        <v>274</v>
      </c>
      <c r="AB113" s="234">
        <v>0</v>
      </c>
      <c r="AC113" s="234">
        <v>0</v>
      </c>
      <c r="AD113" s="234">
        <v>730.35771419470052</v>
      </c>
      <c r="AE113" s="234">
        <v>750.78380020457655</v>
      </c>
      <c r="AF113" s="234">
        <v>789.17627390097721</v>
      </c>
      <c r="AG113" s="234">
        <v>846.5000879368846</v>
      </c>
      <c r="AH113" s="234">
        <v>928.41986525020423</v>
      </c>
      <c r="AI113" s="234">
        <v>998.93645914250317</v>
      </c>
      <c r="AJ113" s="234">
        <v>1088.0220956938501</v>
      </c>
      <c r="AK113" s="234">
        <v>1133.3152678582305</v>
      </c>
      <c r="AL113" s="234">
        <v>1177.9788674812705</v>
      </c>
      <c r="AM113" s="234">
        <v>1300.5062313406102</v>
      </c>
      <c r="AN113" s="234">
        <v>1415.0026462838471</v>
      </c>
      <c r="AO113" s="234">
        <v>1480.9966620878567</v>
      </c>
      <c r="AP113" s="234"/>
    </row>
    <row r="114" spans="27:42" x14ac:dyDescent="0.2">
      <c r="AA114" t="s">
        <v>275</v>
      </c>
      <c r="AB114" s="234">
        <v>0</v>
      </c>
      <c r="AC114" s="234">
        <v>0</v>
      </c>
      <c r="AD114" s="234">
        <v>0</v>
      </c>
      <c r="AE114" s="234">
        <v>832.9495729979468</v>
      </c>
      <c r="AF114" s="234">
        <v>871.72253377836637</v>
      </c>
      <c r="AG114" s="234">
        <v>929.61452310267782</v>
      </c>
      <c r="AH114" s="234">
        <v>1012.3463379301105</v>
      </c>
      <c r="AI114" s="234">
        <v>1083.5618697201378</v>
      </c>
      <c r="AJ114" s="234">
        <v>1173.5304196599818</v>
      </c>
      <c r="AK114" s="234">
        <v>1219.2725981568667</v>
      </c>
      <c r="AL114" s="234">
        <v>1264.3788328917285</v>
      </c>
      <c r="AM114" s="234">
        <v>1388.1206862026715</v>
      </c>
      <c r="AN114" s="234">
        <v>1503.7519529466078</v>
      </c>
      <c r="AO114" s="234">
        <v>1570.4001177594919</v>
      </c>
      <c r="AP114" s="234"/>
    </row>
    <row r="115" spans="27:42" x14ac:dyDescent="0.2">
      <c r="AB115" s="234"/>
      <c r="AC115" s="234"/>
      <c r="AD115" s="234"/>
      <c r="AE115" s="234"/>
      <c r="AF115" s="234"/>
      <c r="AG115" s="234"/>
      <c r="AH115" s="234"/>
      <c r="AI115" s="234"/>
      <c r="AJ115" s="234"/>
      <c r="AK115" s="234"/>
      <c r="AL115" s="234"/>
      <c r="AM115" s="234"/>
      <c r="AN115" s="234"/>
      <c r="AO115" s="234"/>
      <c r="AP115" s="234"/>
    </row>
    <row r="116" spans="27:42" x14ac:dyDescent="0.2">
      <c r="AA116" t="s">
        <v>200</v>
      </c>
      <c r="AB116" s="234">
        <v>275.56744155029935</v>
      </c>
      <c r="AC116" s="234">
        <v>287.74280155494108</v>
      </c>
      <c r="AD116" s="234">
        <v>304.61896146306867</v>
      </c>
      <c r="AE116" s="234">
        <v>324.76486789389833</v>
      </c>
      <c r="AF116" s="234">
        <v>362.63066883856413</v>
      </c>
      <c r="AG116" s="234">
        <v>419.1681257943473</v>
      </c>
      <c r="AH116" s="234">
        <v>499.96419297300821</v>
      </c>
      <c r="AI116" s="234">
        <v>569.51347415786756</v>
      </c>
      <c r="AJ116" s="234">
        <v>657.37704696510514</v>
      </c>
      <c r="AK116" s="234">
        <v>702.04892160189183</v>
      </c>
      <c r="AL116" s="234">
        <v>746.09980508140063</v>
      </c>
      <c r="AM116" s="234">
        <v>866.946418205025</v>
      </c>
      <c r="AN116" s="234">
        <v>979.8721749863015</v>
      </c>
      <c r="AO116" s="234">
        <v>1044.960981235602</v>
      </c>
      <c r="AP116" s="234"/>
    </row>
    <row r="117" spans="27:42" x14ac:dyDescent="0.2">
      <c r="AA117" t="s">
        <v>277</v>
      </c>
      <c r="AB117" s="234">
        <v>0</v>
      </c>
      <c r="AC117" s="234">
        <v>393.82399816980427</v>
      </c>
      <c r="AD117" s="234">
        <v>410.80521415804361</v>
      </c>
      <c r="AE117" s="234">
        <v>431.07651282149374</v>
      </c>
      <c r="AF117" s="234">
        <v>469.17806043635397</v>
      </c>
      <c r="AG117" s="234">
        <v>526.06746971065024</v>
      </c>
      <c r="AH117" s="234">
        <v>607.36653871759495</v>
      </c>
      <c r="AI117" s="234">
        <v>677.34876315495728</v>
      </c>
      <c r="AJ117" s="234">
        <v>765.75926022766942</v>
      </c>
      <c r="AK117" s="234">
        <v>810.70927774998688</v>
      </c>
      <c r="AL117" s="234">
        <v>855.0343279472836</v>
      </c>
      <c r="AM117" s="234">
        <v>976.63326225775563</v>
      </c>
      <c r="AN117" s="234">
        <v>1090.2619583471283</v>
      </c>
      <c r="AO117" s="234">
        <v>1155.7559500699565</v>
      </c>
      <c r="AP117" s="234"/>
    </row>
    <row r="118" spans="27:42" x14ac:dyDescent="0.2">
      <c r="AA118" t="s">
        <v>278</v>
      </c>
      <c r="AB118" s="234">
        <v>0</v>
      </c>
      <c r="AC118" s="234">
        <v>502.20901781783306</v>
      </c>
      <c r="AD118" s="234">
        <v>519.17486145999044</v>
      </c>
      <c r="AE118" s="234">
        <v>539.4278039230818</v>
      </c>
      <c r="AF118" s="234">
        <v>577.49484037896457</v>
      </c>
      <c r="AG118" s="234">
        <v>634.33268881068398</v>
      </c>
      <c r="AH118" s="234">
        <v>715.55815773473671</v>
      </c>
      <c r="AI118" s="234">
        <v>785.47701140564493</v>
      </c>
      <c r="AJ118" s="234">
        <v>873.80743203319457</v>
      </c>
      <c r="AK118" s="234">
        <v>918.71674611852632</v>
      </c>
      <c r="AL118" s="234">
        <v>963.00167719084129</v>
      </c>
      <c r="AM118" s="234">
        <v>1084.490500430549</v>
      </c>
      <c r="AN118" s="234">
        <v>1198.0163394868764</v>
      </c>
      <c r="AO118" s="234">
        <v>1263.4509878824836</v>
      </c>
      <c r="AP118" s="234"/>
    </row>
    <row r="119" spans="27:42" x14ac:dyDescent="0.2">
      <c r="AA119" t="s">
        <v>279</v>
      </c>
      <c r="AB119" s="234">
        <v>0</v>
      </c>
      <c r="AC119" s="234">
        <v>0</v>
      </c>
      <c r="AD119" s="234">
        <v>627.54450876193732</v>
      </c>
      <c r="AE119" s="234">
        <v>647.77909502466991</v>
      </c>
      <c r="AF119" s="234">
        <v>685.81162032157522</v>
      </c>
      <c r="AG119" s="234">
        <v>742.59790791071771</v>
      </c>
      <c r="AH119" s="234">
        <v>823.74977675187847</v>
      </c>
      <c r="AI119" s="234">
        <v>893.60525965633258</v>
      </c>
      <c r="AJ119" s="234">
        <v>981.85560383871973</v>
      </c>
      <c r="AK119" s="234">
        <v>1026.7242144870656</v>
      </c>
      <c r="AL119" s="234">
        <v>1070.969026434399</v>
      </c>
      <c r="AM119" s="234">
        <v>1192.3477386033423</v>
      </c>
      <c r="AN119" s="234">
        <v>1305.7707206266246</v>
      </c>
      <c r="AO119" s="234">
        <v>1371.1460256950106</v>
      </c>
    </row>
    <row r="120" spans="27:42" x14ac:dyDescent="0.2">
      <c r="AB120" s="234"/>
      <c r="AC120" s="234"/>
      <c r="AD120" s="234"/>
      <c r="AE120" s="234"/>
      <c r="AF120" s="234"/>
      <c r="AG120" s="234"/>
      <c r="AH120" s="234"/>
      <c r="AI120" s="234"/>
      <c r="AJ120" s="234"/>
      <c r="AK120" s="234"/>
      <c r="AL120" s="234"/>
      <c r="AM120" s="234"/>
      <c r="AN120" s="234"/>
      <c r="AO120" s="234"/>
    </row>
    <row r="121" spans="27:42" x14ac:dyDescent="0.2">
      <c r="AB121" s="234"/>
      <c r="AC121" s="234"/>
      <c r="AD121" s="234"/>
      <c r="AE121" s="234"/>
      <c r="AF121" s="234"/>
      <c r="AG121" s="234"/>
      <c r="AH121" s="234"/>
      <c r="AI121" s="234"/>
      <c r="AJ121" s="234"/>
      <c r="AK121" s="234"/>
      <c r="AL121" s="234"/>
      <c r="AM121" s="234"/>
      <c r="AN121" s="234"/>
      <c r="AO121" s="234"/>
    </row>
    <row r="122" spans="27:42" ht="28.5" x14ac:dyDescent="0.45">
      <c r="AA122" s="193" t="s">
        <v>163</v>
      </c>
      <c r="AB122" s="234"/>
      <c r="AC122" s="234"/>
      <c r="AD122" s="234"/>
      <c r="AE122" s="234"/>
      <c r="AF122" s="234"/>
      <c r="AG122" s="234"/>
      <c r="AH122" s="234"/>
      <c r="AI122" s="234"/>
      <c r="AJ122" s="234"/>
      <c r="AK122" s="234"/>
      <c r="AL122" s="234"/>
      <c r="AM122" s="234"/>
      <c r="AN122" s="234"/>
      <c r="AO122" s="234"/>
    </row>
    <row r="123" spans="27:42" x14ac:dyDescent="0.2">
      <c r="AA123" t="s">
        <v>192</v>
      </c>
      <c r="AB123" s="234">
        <v>0</v>
      </c>
      <c r="AC123" s="234">
        <v>516.50636570190238</v>
      </c>
      <c r="AD123" s="234">
        <v>533.48160124012668</v>
      </c>
      <c r="AE123" s="234">
        <v>553.74576624174597</v>
      </c>
      <c r="AF123" s="234">
        <v>591.83390556143843</v>
      </c>
      <c r="AG123" s="234">
        <v>648.70324892013127</v>
      </c>
      <c r="AH123" s="234">
        <v>729.97370801534407</v>
      </c>
      <c r="AI123" s="234">
        <v>799.93132344332184</v>
      </c>
      <c r="AJ123" s="234">
        <v>888.31068962781899</v>
      </c>
      <c r="AK123" s="234">
        <v>933.24488881359991</v>
      </c>
      <c r="AL123" s="234">
        <v>977.5543590039257</v>
      </c>
      <c r="AM123" s="234">
        <v>1099.1104831010507</v>
      </c>
      <c r="AN123" s="234">
        <v>1212.6992657675787</v>
      </c>
      <c r="AO123" s="234">
        <v>1278.1701359443387</v>
      </c>
    </row>
    <row r="124" spans="27:42" x14ac:dyDescent="0.2">
      <c r="AA124" t="s">
        <v>273</v>
      </c>
      <c r="AB124" s="234">
        <v>0</v>
      </c>
      <c r="AC124" s="234">
        <v>0</v>
      </c>
      <c r="AD124" s="234">
        <v>624.30922814900532</v>
      </c>
      <c r="AE124" s="234">
        <v>644.68381190857497</v>
      </c>
      <c r="AF124" s="234">
        <v>682.97948297772518</v>
      </c>
      <c r="AG124" s="234">
        <v>740.15872398594195</v>
      </c>
      <c r="AH124" s="234">
        <v>821.87202309704594</v>
      </c>
      <c r="AI124" s="234">
        <v>892.21081673590186</v>
      </c>
      <c r="AJ124" s="234">
        <v>981.07175913346975</v>
      </c>
      <c r="AK124" s="234">
        <v>1026.2508032691012</v>
      </c>
      <c r="AL124" s="234">
        <v>1070.801732779755</v>
      </c>
      <c r="AM124" s="234">
        <v>1193.0201936372898</v>
      </c>
      <c r="AN124" s="234">
        <v>1307.2279177849061</v>
      </c>
      <c r="AO124" s="234">
        <v>1373.0555735412925</v>
      </c>
    </row>
    <row r="125" spans="27:42" x14ac:dyDescent="0.2">
      <c r="AA125" t="s">
        <v>274</v>
      </c>
      <c r="AB125" s="234">
        <v>0</v>
      </c>
      <c r="AC125" s="234">
        <v>0</v>
      </c>
      <c r="AD125" s="234">
        <v>696.03684963138244</v>
      </c>
      <c r="AE125" s="234">
        <v>716.46293564125858</v>
      </c>
      <c r="AF125" s="234">
        <v>754.85540933765913</v>
      </c>
      <c r="AG125" s="234">
        <v>812.17921410123836</v>
      </c>
      <c r="AH125" s="234">
        <v>894.0990655931837</v>
      </c>
      <c r="AI125" s="234">
        <v>964.61565948548264</v>
      </c>
      <c r="AJ125" s="234">
        <v>1053.7012404028603</v>
      </c>
      <c r="AK125" s="234">
        <v>1098.9944867458662</v>
      </c>
      <c r="AL125" s="234">
        <v>1143.6580121902807</v>
      </c>
      <c r="AM125" s="234">
        <v>1266.1854131389332</v>
      </c>
      <c r="AN125" s="234">
        <v>1380.6817539035444</v>
      </c>
      <c r="AO125" s="234">
        <v>1446.6758809754929</v>
      </c>
    </row>
    <row r="126" spans="27:42" x14ac:dyDescent="0.2">
      <c r="AA126" t="s">
        <v>275</v>
      </c>
      <c r="AB126" s="234">
        <v>0</v>
      </c>
      <c r="AC126" s="234">
        <v>0</v>
      </c>
      <c r="AD126" s="234">
        <v>0</v>
      </c>
      <c r="AE126" s="234">
        <v>798.28852165112471</v>
      </c>
      <c r="AF126" s="234">
        <v>837.06150116000936</v>
      </c>
      <c r="AG126" s="234">
        <v>894.95347175585562</v>
      </c>
      <c r="AH126" s="234">
        <v>977.68528658328842</v>
      </c>
      <c r="AI126" s="234">
        <v>1048.9008371017808</v>
      </c>
      <c r="AJ126" s="234">
        <v>1138.8693870416248</v>
      </c>
      <c r="AK126" s="234">
        <v>1184.6115655385097</v>
      </c>
      <c r="AL126" s="234">
        <v>1229.7177628164413</v>
      </c>
      <c r="AM126" s="234">
        <v>1353.4596535843143</v>
      </c>
      <c r="AN126" s="234">
        <v>1469.0909203282506</v>
      </c>
      <c r="AO126" s="234">
        <v>1535.7390851411349</v>
      </c>
    </row>
    <row r="127" spans="27:42" x14ac:dyDescent="0.2">
      <c r="AB127" s="234"/>
      <c r="AC127" s="234"/>
      <c r="AD127" s="234"/>
      <c r="AE127" s="234"/>
      <c r="AF127" s="234"/>
      <c r="AG127" s="234"/>
      <c r="AH127" s="234"/>
      <c r="AI127" s="234"/>
      <c r="AJ127" s="234"/>
      <c r="AK127" s="234"/>
      <c r="AL127" s="234"/>
      <c r="AM127" s="234"/>
      <c r="AN127" s="234"/>
      <c r="AO127" s="234"/>
    </row>
    <row r="128" spans="27:42" x14ac:dyDescent="0.2">
      <c r="AA128" t="s">
        <v>200</v>
      </c>
      <c r="AB128" s="234">
        <v>241.71739226299317</v>
      </c>
      <c r="AC128" s="234">
        <v>253.89275455391837</v>
      </c>
      <c r="AD128" s="234">
        <v>270.76891674832933</v>
      </c>
      <c r="AE128" s="234">
        <v>290.91480488889164</v>
      </c>
      <c r="AF128" s="234">
        <v>328.78062412382479</v>
      </c>
      <c r="AG128" s="234">
        <v>385.31806278934062</v>
      </c>
      <c r="AH128" s="234">
        <v>466.11416654853616</v>
      </c>
      <c r="AI128" s="234">
        <v>535.6634385882619</v>
      </c>
      <c r="AJ128" s="234">
        <v>623.52697481496489</v>
      </c>
      <c r="AK128" s="234">
        <v>668.19890432255363</v>
      </c>
      <c r="AL128" s="234">
        <v>712.24975122152762</v>
      </c>
      <c r="AM128" s="234">
        <v>833.09638263541933</v>
      </c>
      <c r="AN128" s="234">
        <v>946.02208454589379</v>
      </c>
      <c r="AO128" s="234">
        <v>1011.1109273757289</v>
      </c>
    </row>
    <row r="129" spans="27:41" x14ac:dyDescent="0.2">
      <c r="AA129" t="s">
        <v>277</v>
      </c>
      <c r="AB129" s="234">
        <v>0</v>
      </c>
      <c r="AC129" s="234">
        <v>359.763251349982</v>
      </c>
      <c r="AD129" s="234">
        <v>376.74446733822134</v>
      </c>
      <c r="AE129" s="234">
        <v>397.01576600167152</v>
      </c>
      <c r="AF129" s="234">
        <v>435.11730441446855</v>
      </c>
      <c r="AG129" s="234">
        <v>492.00668608257513</v>
      </c>
      <c r="AH129" s="234">
        <v>573.30575508951983</v>
      </c>
      <c r="AI129" s="234">
        <v>643.28798872894538</v>
      </c>
      <c r="AJ129" s="234">
        <v>731.69846739753109</v>
      </c>
      <c r="AK129" s="234">
        <v>776.64848491984867</v>
      </c>
      <c r="AL129" s="234">
        <v>820.9735535212717</v>
      </c>
      <c r="AM129" s="234">
        <v>942.57248783174373</v>
      </c>
      <c r="AN129" s="234">
        <v>1056.201220729369</v>
      </c>
      <c r="AO129" s="234">
        <v>1121.6951756439446</v>
      </c>
    </row>
    <row r="130" spans="27:41" x14ac:dyDescent="0.2">
      <c r="AA130" t="s">
        <v>278</v>
      </c>
      <c r="AB130" s="234">
        <v>0</v>
      </c>
      <c r="AC130" s="234">
        <v>468.17907713569025</v>
      </c>
      <c r="AD130" s="234">
        <v>485.14491158411704</v>
      </c>
      <c r="AE130" s="234">
        <v>505.39785404720845</v>
      </c>
      <c r="AF130" s="234">
        <v>543.4648996968217</v>
      </c>
      <c r="AG130" s="234">
        <v>600.30279409719367</v>
      </c>
      <c r="AH130" s="234">
        <v>681.52820785886342</v>
      </c>
      <c r="AI130" s="234">
        <v>751.44709830469355</v>
      </c>
      <c r="AJ130" s="234">
        <v>839.77753731970415</v>
      </c>
      <c r="AK130" s="234">
        <v>884.68681463011387</v>
      </c>
      <c r="AL130" s="234">
        <v>928.97172731496789</v>
      </c>
      <c r="AM130" s="234">
        <v>1050.4605321672148</v>
      </c>
      <c r="AN130" s="234">
        <v>1163.9864079984643</v>
      </c>
      <c r="AO130" s="234">
        <v>1229.4210563940712</v>
      </c>
    </row>
    <row r="131" spans="27:41" x14ac:dyDescent="0.2">
      <c r="AA131" t="s">
        <v>279</v>
      </c>
      <c r="AB131" s="234">
        <v>0</v>
      </c>
      <c r="AC131" s="234">
        <v>0</v>
      </c>
      <c r="AD131" s="234">
        <v>593.5453558300128</v>
      </c>
      <c r="AE131" s="234">
        <v>613.77994209274539</v>
      </c>
      <c r="AF131" s="234">
        <v>651.81249497917486</v>
      </c>
      <c r="AG131" s="234">
        <v>708.59890211181221</v>
      </c>
      <c r="AH131" s="234">
        <v>789.75066062820702</v>
      </c>
      <c r="AI131" s="234">
        <v>859.60620788044173</v>
      </c>
      <c r="AJ131" s="234">
        <v>947.85660724187721</v>
      </c>
      <c r="AK131" s="234">
        <v>992.72514434037907</v>
      </c>
      <c r="AL131" s="234">
        <v>1036.9699011086641</v>
      </c>
      <c r="AM131" s="234">
        <v>1158.3485765026858</v>
      </c>
      <c r="AN131" s="234">
        <v>1271.7715952675596</v>
      </c>
      <c r="AO131" s="234">
        <v>1337.1469371441979</v>
      </c>
    </row>
    <row r="132" spans="27:41" x14ac:dyDescent="0.2">
      <c r="AB132" s="234"/>
      <c r="AC132" s="234"/>
      <c r="AD132" s="234"/>
      <c r="AE132" s="234"/>
      <c r="AF132" s="234"/>
      <c r="AG132" s="234"/>
      <c r="AH132" s="234"/>
      <c r="AI132" s="234"/>
      <c r="AJ132" s="234"/>
      <c r="AK132" s="234"/>
      <c r="AL132" s="234"/>
      <c r="AM132" s="234"/>
      <c r="AN132" s="234"/>
      <c r="AO132" s="234"/>
    </row>
    <row r="133" spans="27:41" x14ac:dyDescent="0.2">
      <c r="AB133" s="234"/>
      <c r="AC133" s="234"/>
      <c r="AD133" s="234"/>
      <c r="AE133" s="234"/>
      <c r="AF133" s="234"/>
      <c r="AG133" s="234"/>
      <c r="AH133" s="234"/>
      <c r="AI133" s="234"/>
      <c r="AJ133" s="234"/>
      <c r="AK133" s="234"/>
      <c r="AL133" s="234"/>
      <c r="AM133" s="234"/>
      <c r="AN133" s="234"/>
      <c r="AO133" s="234"/>
    </row>
    <row r="134" spans="27:41" ht="28.5" x14ac:dyDescent="0.45">
      <c r="AA134" s="193" t="s">
        <v>164</v>
      </c>
      <c r="AB134" s="234"/>
      <c r="AC134" s="234"/>
      <c r="AD134" s="234"/>
      <c r="AE134" s="234"/>
      <c r="AF134" s="234"/>
      <c r="AG134" s="234"/>
      <c r="AH134" s="234"/>
      <c r="AI134" s="234"/>
      <c r="AJ134" s="234"/>
      <c r="AK134" s="234"/>
      <c r="AL134" s="234"/>
      <c r="AM134" s="234"/>
      <c r="AN134" s="234"/>
      <c r="AO134" s="234"/>
    </row>
    <row r="135" spans="27:41" x14ac:dyDescent="0.2">
      <c r="AA135" t="s">
        <v>192</v>
      </c>
      <c r="AB135" s="234">
        <v>0</v>
      </c>
      <c r="AC135" s="234">
        <v>571.13702783569443</v>
      </c>
      <c r="AD135" s="234">
        <v>588.11227257274345</v>
      </c>
      <c r="AE135" s="234">
        <v>608.37643757436285</v>
      </c>
      <c r="AF135" s="234">
        <v>646.46456769523036</v>
      </c>
      <c r="AG135" s="234">
        <v>703.333929451573</v>
      </c>
      <c r="AH135" s="234">
        <v>784.60438854678591</v>
      </c>
      <c r="AI135" s="234">
        <v>854.56202237241337</v>
      </c>
      <c r="AJ135" s="234">
        <v>942.94138855691062</v>
      </c>
      <c r="AK135" s="234">
        <v>987.87558774269155</v>
      </c>
      <c r="AL135" s="234">
        <v>1032.1850579330173</v>
      </c>
      <c r="AM135" s="234">
        <v>1153.7412004277919</v>
      </c>
      <c r="AN135" s="234">
        <v>1267.3299095037207</v>
      </c>
      <c r="AO135" s="234">
        <v>1332.8008532710799</v>
      </c>
    </row>
    <row r="136" spans="27:41" x14ac:dyDescent="0.2">
      <c r="AA136" t="s">
        <v>273</v>
      </c>
      <c r="AB136" s="234">
        <v>0</v>
      </c>
      <c r="AC136" s="234">
        <v>0</v>
      </c>
      <c r="AD136" s="234">
        <v>679.23757093523614</v>
      </c>
      <c r="AE136" s="234">
        <v>699.61215469480567</v>
      </c>
      <c r="AF136" s="234">
        <v>737.90782576395588</v>
      </c>
      <c r="AG136" s="234">
        <v>795.08710376796887</v>
      </c>
      <c r="AH136" s="234">
        <v>876.80040287907275</v>
      </c>
      <c r="AI136" s="234">
        <v>947.13919651792867</v>
      </c>
      <c r="AJ136" s="234">
        <v>1036.0001574133946</v>
      </c>
      <c r="AK136" s="234">
        <v>1081.1792015490259</v>
      </c>
      <c r="AL136" s="234">
        <v>1125.7300940638838</v>
      </c>
      <c r="AM136" s="234">
        <v>1247.9485919172148</v>
      </c>
      <c r="AN136" s="234">
        <v>1362.1562420732389</v>
      </c>
      <c r="AO136" s="234">
        <v>1427.9839348254213</v>
      </c>
    </row>
    <row r="137" spans="27:41" x14ac:dyDescent="0.2">
      <c r="AA137" t="s">
        <v>274</v>
      </c>
      <c r="AB137" s="234">
        <v>0</v>
      </c>
      <c r="AC137" s="234">
        <v>0</v>
      </c>
      <c r="AD137" s="234">
        <v>751.10403860423889</v>
      </c>
      <c r="AE137" s="234">
        <v>771.53012461411492</v>
      </c>
      <c r="AF137" s="234">
        <v>809.92264467215671</v>
      </c>
      <c r="AG137" s="234">
        <v>867.24636598478185</v>
      </c>
      <c r="AH137" s="234">
        <v>949.16621747672718</v>
      </c>
      <c r="AI137" s="234">
        <v>1019.682811369026</v>
      </c>
      <c r="AJ137" s="234">
        <v>1108.7683922864037</v>
      </c>
      <c r="AK137" s="234">
        <v>1154.0616386294098</v>
      </c>
      <c r="AL137" s="234">
        <v>1198.7251455291678</v>
      </c>
      <c r="AM137" s="234">
        <v>1321.2525835671331</v>
      </c>
      <c r="AN137" s="234">
        <v>1435.74899851037</v>
      </c>
      <c r="AO137" s="234">
        <v>1501.7430143143797</v>
      </c>
    </row>
    <row r="138" spans="27:41" x14ac:dyDescent="0.2">
      <c r="AA138" t="s">
        <v>275</v>
      </c>
      <c r="AB138" s="234">
        <v>0</v>
      </c>
      <c r="AC138" s="234">
        <v>0</v>
      </c>
      <c r="AD138" s="234">
        <v>0</v>
      </c>
      <c r="AE138" s="234">
        <v>853.90155642431034</v>
      </c>
      <c r="AF138" s="234">
        <v>892.6745359331951</v>
      </c>
      <c r="AG138" s="234">
        <v>950.56652525750656</v>
      </c>
      <c r="AH138" s="234">
        <v>1033.2983400849394</v>
      </c>
      <c r="AI138" s="234">
        <v>1104.5138718749665</v>
      </c>
      <c r="AJ138" s="234">
        <v>1194.4824405432755</v>
      </c>
      <c r="AK138" s="234">
        <v>1240.2246190401604</v>
      </c>
      <c r="AL138" s="234">
        <v>1285.330816318092</v>
      </c>
      <c r="AM138" s="234">
        <v>1409.0727070859652</v>
      </c>
      <c r="AN138" s="234">
        <v>1524.703898916041</v>
      </c>
      <c r="AO138" s="234">
        <v>1591.3521011858554</v>
      </c>
    </row>
    <row r="139" spans="27:41" x14ac:dyDescent="0.2">
      <c r="AB139" s="234"/>
      <c r="AC139" s="234"/>
      <c r="AD139" s="234"/>
      <c r="AE139" s="234"/>
      <c r="AF139" s="234"/>
      <c r="AG139" s="234"/>
      <c r="AH139" s="234"/>
      <c r="AI139" s="234"/>
      <c r="AJ139" s="234"/>
      <c r="AK139" s="234"/>
      <c r="AL139" s="234"/>
      <c r="AM139" s="234"/>
      <c r="AN139" s="234"/>
      <c r="AO139" s="234"/>
    </row>
    <row r="140" spans="27:41" x14ac:dyDescent="0.2">
      <c r="AA140" t="s">
        <v>200</v>
      </c>
      <c r="AB140" s="234">
        <v>296.02919346296966</v>
      </c>
      <c r="AC140" s="234">
        <v>308.20457175787874</v>
      </c>
      <c r="AD140" s="234">
        <v>325.08073166600627</v>
      </c>
      <c r="AE140" s="234">
        <v>345.22662437913539</v>
      </c>
      <c r="AF140" s="234">
        <v>383.09242989636806</v>
      </c>
      <c r="AG140" s="234">
        <v>439.62986856188394</v>
      </c>
      <c r="AH140" s="234">
        <v>520.42597232107948</v>
      </c>
      <c r="AI140" s="234">
        <v>589.97525350593901</v>
      </c>
      <c r="AJ140" s="234">
        <v>677.83877144237442</v>
      </c>
      <c r="AK140" s="234">
        <v>722.51070094996317</v>
      </c>
      <c r="AL140" s="234">
        <v>766.56154784893715</v>
      </c>
      <c r="AM140" s="234">
        <v>887.40817926282898</v>
      </c>
      <c r="AN140" s="234">
        <v>1000.3339360441055</v>
      </c>
      <c r="AO140" s="234">
        <v>1065.4226691323365</v>
      </c>
    </row>
    <row r="141" spans="27:41" x14ac:dyDescent="0.2">
      <c r="AA141" t="s">
        <v>277</v>
      </c>
      <c r="AB141" s="234">
        <v>0</v>
      </c>
      <c r="AC141" s="234">
        <v>414.41314989964826</v>
      </c>
      <c r="AD141" s="234">
        <v>431.39437048891921</v>
      </c>
      <c r="AE141" s="234">
        <v>451.66566915236939</v>
      </c>
      <c r="AF141" s="234">
        <v>489.76720756516642</v>
      </c>
      <c r="AG141" s="234">
        <v>546.65658003120984</v>
      </c>
      <c r="AH141" s="234">
        <v>627.95563983609134</v>
      </c>
      <c r="AI141" s="234">
        <v>697.93788267757998</v>
      </c>
      <c r="AJ141" s="234">
        <v>786.34836134616569</v>
      </c>
      <c r="AK141" s="234">
        <v>831.29837886848327</v>
      </c>
      <c r="AL141" s="234">
        <v>875.62344746990641</v>
      </c>
      <c r="AM141" s="234">
        <v>997.22232656799918</v>
      </c>
      <c r="AN141" s="234">
        <v>1110.8510962738774</v>
      </c>
      <c r="AO141" s="234">
        <v>1176.3451248049585</v>
      </c>
    </row>
    <row r="142" spans="27:41" x14ac:dyDescent="0.2">
      <c r="AA142" t="s">
        <v>278</v>
      </c>
      <c r="AB142" s="234">
        <v>0</v>
      </c>
      <c r="AC142" s="234">
        <v>522.77952092604346</v>
      </c>
      <c r="AD142" s="234">
        <v>539.74536456820067</v>
      </c>
      <c r="AE142" s="234">
        <v>559.99830703129214</v>
      </c>
      <c r="AF142" s="234">
        <v>598.065306712253</v>
      </c>
      <c r="AG142" s="234">
        <v>654.90320111262497</v>
      </c>
      <c r="AH142" s="234">
        <v>736.12865164921664</v>
      </c>
      <c r="AI142" s="234">
        <v>806.04750532012474</v>
      </c>
      <c r="AJ142" s="234">
        <v>894.37794433513534</v>
      </c>
      <c r="AK142" s="234">
        <v>939.28725842046708</v>
      </c>
      <c r="AL142" s="234">
        <v>983.5721711053211</v>
      </c>
      <c r="AM142" s="234">
        <v>1105.0609943450288</v>
      </c>
      <c r="AN142" s="234">
        <v>1218.5867966264345</v>
      </c>
      <c r="AO142" s="234">
        <v>1284.0214817969636</v>
      </c>
    </row>
    <row r="143" spans="27:41" x14ac:dyDescent="0.2">
      <c r="AA143" t="s">
        <v>279</v>
      </c>
      <c r="AB143" s="234">
        <v>0</v>
      </c>
      <c r="AC143" s="234">
        <v>0</v>
      </c>
      <c r="AD143" s="234">
        <v>648.09635864748213</v>
      </c>
      <c r="AE143" s="234">
        <v>668.33094491021484</v>
      </c>
      <c r="AF143" s="234">
        <v>706.36340585933954</v>
      </c>
      <c r="AG143" s="234">
        <v>763.1498221940401</v>
      </c>
      <c r="AH143" s="234">
        <v>844.30166346234193</v>
      </c>
      <c r="AI143" s="234">
        <v>914.15712796266951</v>
      </c>
      <c r="AJ143" s="234">
        <v>1002.407527324105</v>
      </c>
      <c r="AK143" s="234">
        <v>1047.2761379724509</v>
      </c>
      <c r="AL143" s="234">
        <v>1091.5208947407359</v>
      </c>
      <c r="AM143" s="234">
        <v>1212.8996621220585</v>
      </c>
      <c r="AN143" s="234">
        <v>1326.3224969789917</v>
      </c>
      <c r="AO143" s="234">
        <v>1391.6978387889687</v>
      </c>
    </row>
    <row r="144" spans="27:41" x14ac:dyDescent="0.2">
      <c r="AB144" s="234"/>
      <c r="AC144" s="234"/>
      <c r="AD144" s="234"/>
      <c r="AE144" s="234"/>
      <c r="AF144" s="234"/>
      <c r="AG144" s="234"/>
      <c r="AH144" s="234"/>
      <c r="AI144" s="234"/>
      <c r="AJ144" s="234"/>
      <c r="AK144" s="234"/>
      <c r="AL144" s="234"/>
      <c r="AM144" s="234"/>
      <c r="AN144" s="234"/>
      <c r="AO144" s="234"/>
    </row>
    <row r="145" spans="27:42" x14ac:dyDescent="0.2">
      <c r="AB145" s="234"/>
      <c r="AC145" s="234"/>
      <c r="AD145" s="234"/>
      <c r="AE145" s="234"/>
      <c r="AF145" s="234"/>
      <c r="AG145" s="234"/>
      <c r="AH145" s="234"/>
      <c r="AI145" s="234"/>
      <c r="AJ145" s="234"/>
      <c r="AK145" s="234"/>
      <c r="AL145" s="234"/>
      <c r="AM145" s="234"/>
      <c r="AN145" s="234"/>
      <c r="AO145" s="234"/>
    </row>
    <row r="146" spans="27:42" ht="28.5" x14ac:dyDescent="0.45">
      <c r="AA146" s="193" t="s">
        <v>165</v>
      </c>
      <c r="AB146" s="234"/>
      <c r="AC146" s="234"/>
      <c r="AD146" s="234"/>
      <c r="AE146" s="234"/>
      <c r="AF146" s="234"/>
      <c r="AG146" s="234"/>
      <c r="AH146" s="234"/>
      <c r="AI146" s="234"/>
      <c r="AJ146" s="234"/>
      <c r="AK146" s="234"/>
      <c r="AL146" s="234"/>
      <c r="AM146" s="234"/>
      <c r="AN146" s="234"/>
      <c r="AO146" s="234"/>
    </row>
    <row r="147" spans="27:42" x14ac:dyDescent="0.2">
      <c r="AA147" t="s">
        <v>192</v>
      </c>
      <c r="AB147" s="234">
        <v>0</v>
      </c>
      <c r="AC147" s="234">
        <v>593.86365387598562</v>
      </c>
      <c r="AD147" s="234">
        <v>610.83889861303464</v>
      </c>
      <c r="AE147" s="234">
        <v>631.10306361465393</v>
      </c>
      <c r="AF147" s="234">
        <v>669.1911661390468</v>
      </c>
      <c r="AG147" s="234">
        <v>726.06054629303935</v>
      </c>
      <c r="AH147" s="234">
        <v>807.33100538825204</v>
      </c>
      <c r="AI147" s="234">
        <v>877.2886024185799</v>
      </c>
      <c r="AJ147" s="234">
        <v>965.66798700072707</v>
      </c>
      <c r="AK147" s="234">
        <v>1010.602186186508</v>
      </c>
      <c r="AL147" s="234">
        <v>1054.911637979184</v>
      </c>
      <c r="AM147" s="234">
        <v>1176.4677804739586</v>
      </c>
      <c r="AN147" s="234">
        <v>1290.0565631404868</v>
      </c>
      <c r="AO147" s="234">
        <v>1355.5274333172465</v>
      </c>
      <c r="AP147" s="234"/>
    </row>
    <row r="148" spans="27:42" x14ac:dyDescent="0.2">
      <c r="AA148" t="s">
        <v>273</v>
      </c>
      <c r="AB148" s="234">
        <v>0</v>
      </c>
      <c r="AC148" s="234">
        <v>0</v>
      </c>
      <c r="AD148" s="234">
        <v>702.08803360139223</v>
      </c>
      <c r="AE148" s="234">
        <v>722.46261736096176</v>
      </c>
      <c r="AF148" s="234">
        <v>760.758297679061</v>
      </c>
      <c r="AG148" s="234">
        <v>817.93752018937982</v>
      </c>
      <c r="AH148" s="234">
        <v>899.6508193004837</v>
      </c>
      <c r="AI148" s="234">
        <v>969.98963143723768</v>
      </c>
      <c r="AJ148" s="234">
        <v>1058.8505738348056</v>
      </c>
      <c r="AK148" s="234">
        <v>1104.0296179704369</v>
      </c>
      <c r="AL148" s="234">
        <v>1148.5805104852948</v>
      </c>
      <c r="AM148" s="234">
        <v>1270.7990083386258</v>
      </c>
      <c r="AN148" s="234">
        <v>1385.0067324862421</v>
      </c>
      <c r="AO148" s="234">
        <v>1450.8343512468323</v>
      </c>
      <c r="AP148" s="234"/>
    </row>
    <row r="149" spans="27:42" x14ac:dyDescent="0.2">
      <c r="AA149" t="s">
        <v>274</v>
      </c>
      <c r="AB149" s="234">
        <v>0</v>
      </c>
      <c r="AC149" s="234">
        <v>0</v>
      </c>
      <c r="AD149" s="234">
        <v>774.01225269942574</v>
      </c>
      <c r="AE149" s="234">
        <v>794.43839434327117</v>
      </c>
      <c r="AF149" s="234">
        <v>832.8308216780307</v>
      </c>
      <c r="AG149" s="234">
        <v>890.15463571393798</v>
      </c>
      <c r="AH149" s="234">
        <v>972.07448720588343</v>
      </c>
      <c r="AI149" s="234">
        <v>1042.5910810981823</v>
      </c>
      <c r="AJ149" s="234">
        <v>1131.6766434709036</v>
      </c>
      <c r="AK149" s="234">
        <v>1176.9698898139095</v>
      </c>
      <c r="AL149" s="234">
        <v>1221.6334338029803</v>
      </c>
      <c r="AM149" s="234">
        <v>1344.1607605730071</v>
      </c>
      <c r="AN149" s="234">
        <v>1458.657175516244</v>
      </c>
      <c r="AO149" s="234">
        <v>1524.6513025881923</v>
      </c>
      <c r="AP149" s="234"/>
    </row>
    <row r="150" spans="27:42" x14ac:dyDescent="0.2">
      <c r="AA150" t="s">
        <v>275</v>
      </c>
      <c r="AB150" s="234">
        <v>0</v>
      </c>
      <c r="AC150" s="234">
        <v>0</v>
      </c>
      <c r="AD150" s="234">
        <v>0</v>
      </c>
      <c r="AE150" s="234">
        <v>877.03681067344007</v>
      </c>
      <c r="AF150" s="234">
        <v>915.80979018232472</v>
      </c>
      <c r="AG150" s="234">
        <v>973.70176077817109</v>
      </c>
      <c r="AH150" s="234">
        <v>1056.4335756056039</v>
      </c>
      <c r="AI150" s="234">
        <v>1127.6491073956313</v>
      </c>
      <c r="AJ150" s="234">
        <v>1217.6176760639403</v>
      </c>
      <c r="AK150" s="234">
        <v>1263.3598545608252</v>
      </c>
      <c r="AL150" s="234">
        <v>1308.4660518387568</v>
      </c>
      <c r="AM150" s="234">
        <v>1432.2079426066298</v>
      </c>
      <c r="AN150" s="234">
        <v>1547.8392093505661</v>
      </c>
      <c r="AO150" s="234">
        <v>1614.48733670652</v>
      </c>
      <c r="AP150" s="234"/>
    </row>
    <row r="151" spans="27:42" x14ac:dyDescent="0.2">
      <c r="AB151" s="234"/>
      <c r="AC151" s="234"/>
      <c r="AD151" s="234"/>
      <c r="AE151" s="234"/>
      <c r="AF151" s="234"/>
      <c r="AG151" s="234"/>
      <c r="AH151" s="234"/>
      <c r="AI151" s="234"/>
      <c r="AJ151" s="234"/>
      <c r="AK151" s="234"/>
      <c r="AL151" s="234"/>
      <c r="AM151" s="234"/>
      <c r="AN151" s="234"/>
      <c r="AO151" s="234"/>
      <c r="AP151" s="234"/>
    </row>
    <row r="152" spans="27:42" x14ac:dyDescent="0.2">
      <c r="AA152" t="s">
        <v>200</v>
      </c>
      <c r="AB152" s="234">
        <v>318.6231698732243</v>
      </c>
      <c r="AC152" s="234">
        <v>330.79852987786603</v>
      </c>
      <c r="AD152" s="234">
        <v>347.67468978599362</v>
      </c>
      <c r="AE152" s="234">
        <v>367.82057792655587</v>
      </c>
      <c r="AF152" s="234">
        <v>405.6864063066227</v>
      </c>
      <c r="AG152" s="234">
        <v>462.22384497213858</v>
      </c>
      <c r="AH152" s="234">
        <v>543.01994873133413</v>
      </c>
      <c r="AI152" s="234">
        <v>612.5692207710598</v>
      </c>
      <c r="AJ152" s="234">
        <v>700.43275699776279</v>
      </c>
      <c r="AK152" s="234">
        <v>745.10468650535154</v>
      </c>
      <c r="AL152" s="234">
        <v>789.15551511405818</v>
      </c>
      <c r="AM152" s="234">
        <v>910.00214652795</v>
      </c>
      <c r="AN152" s="234">
        <v>1022.9278667286917</v>
      </c>
      <c r="AO152" s="234">
        <v>1088.0167095585271</v>
      </c>
      <c r="AP152" s="234"/>
    </row>
    <row r="153" spans="27:42" x14ac:dyDescent="0.2">
      <c r="AA153" t="s">
        <v>277</v>
      </c>
      <c r="AB153" s="234">
        <v>0</v>
      </c>
      <c r="AC153" s="234">
        <v>437.14777647017172</v>
      </c>
      <c r="AD153" s="234">
        <v>454.12899705944261</v>
      </c>
      <c r="AE153" s="234">
        <v>474.40029572289279</v>
      </c>
      <c r="AF153" s="234">
        <v>512.50179732743709</v>
      </c>
      <c r="AG153" s="234">
        <v>569.39120660173319</v>
      </c>
      <c r="AH153" s="234">
        <v>650.69027560867801</v>
      </c>
      <c r="AI153" s="234">
        <v>720.67250004604023</v>
      </c>
      <c r="AJ153" s="234">
        <v>809.08299711875236</v>
      </c>
      <c r="AK153" s="234">
        <v>854.03301464106994</v>
      </c>
      <c r="AL153" s="234">
        <v>898.35806483836654</v>
      </c>
      <c r="AM153" s="234">
        <v>1019.9569807447123</v>
      </c>
      <c r="AN153" s="234">
        <v>1133.5856768340848</v>
      </c>
      <c r="AO153" s="234">
        <v>1199.0797053651659</v>
      </c>
      <c r="AP153" s="234"/>
    </row>
    <row r="154" spans="27:42" x14ac:dyDescent="0.2">
      <c r="AA154" t="s">
        <v>278</v>
      </c>
      <c r="AB154" s="234">
        <v>0</v>
      </c>
      <c r="AC154" s="234">
        <v>545.49352391231707</v>
      </c>
      <c r="AD154" s="234">
        <v>562.4593675544744</v>
      </c>
      <c r="AE154" s="234">
        <v>582.71231001756587</v>
      </c>
      <c r="AF154" s="234">
        <v>620.77934647344864</v>
      </c>
      <c r="AG154" s="234">
        <v>677.61725006755103</v>
      </c>
      <c r="AH154" s="234">
        <v>758.84266382922078</v>
      </c>
      <c r="AI154" s="234">
        <v>828.76151750012889</v>
      </c>
      <c r="AJ154" s="234">
        <v>917.09193812767853</v>
      </c>
      <c r="AK154" s="234">
        <v>962.00125221301028</v>
      </c>
      <c r="AL154" s="234">
        <v>1006.2862016727863</v>
      </c>
      <c r="AM154" s="234">
        <v>1127.7749881375721</v>
      </c>
      <c r="AN154" s="234">
        <v>1241.3008639688214</v>
      </c>
      <c r="AO154" s="234">
        <v>1306.7355123644288</v>
      </c>
      <c r="AP154" s="234"/>
    </row>
    <row r="155" spans="27:42" x14ac:dyDescent="0.2">
      <c r="AA155" t="s">
        <v>279</v>
      </c>
      <c r="AB155" s="234">
        <v>0</v>
      </c>
      <c r="AC155" s="234">
        <v>0</v>
      </c>
      <c r="AD155" s="234">
        <v>670.78973804950624</v>
      </c>
      <c r="AE155" s="234">
        <v>691.02432431223895</v>
      </c>
      <c r="AF155" s="234">
        <v>729.05689561946019</v>
      </c>
      <c r="AG155" s="234">
        <v>785.84329353336886</v>
      </c>
      <c r="AH155" s="234">
        <v>866.99505204976356</v>
      </c>
      <c r="AI155" s="234">
        <v>936.85053495421755</v>
      </c>
      <c r="AJ155" s="234">
        <v>1025.1008791366048</v>
      </c>
      <c r="AK155" s="234">
        <v>1069.9694897849506</v>
      </c>
      <c r="AL155" s="234">
        <v>1114.2143385072061</v>
      </c>
      <c r="AM155" s="234">
        <v>1235.5929955304318</v>
      </c>
      <c r="AN155" s="234">
        <v>1349.0160511035581</v>
      </c>
      <c r="AO155" s="234">
        <v>1414.3913193636918</v>
      </c>
      <c r="AP155" s="234"/>
    </row>
    <row r="156" spans="27:42" x14ac:dyDescent="0.2">
      <c r="AB156" s="234"/>
      <c r="AC156" s="234"/>
      <c r="AD156" s="234"/>
      <c r="AE156" s="234"/>
      <c r="AF156" s="234"/>
      <c r="AG156" s="234"/>
      <c r="AH156" s="234"/>
      <c r="AI156" s="234"/>
      <c r="AJ156" s="234"/>
      <c r="AK156" s="234"/>
      <c r="AL156" s="234"/>
      <c r="AM156" s="234"/>
      <c r="AN156" s="234"/>
      <c r="AO156" s="234"/>
      <c r="AP156" s="234"/>
    </row>
    <row r="157" spans="27:42" x14ac:dyDescent="0.2">
      <c r="AB157" s="234"/>
      <c r="AC157" s="234"/>
      <c r="AD157" s="234"/>
      <c r="AE157" s="234"/>
      <c r="AF157" s="234"/>
      <c r="AG157" s="234"/>
      <c r="AH157" s="234"/>
      <c r="AI157" s="234"/>
      <c r="AJ157" s="234"/>
      <c r="AK157" s="234"/>
      <c r="AL157" s="234"/>
      <c r="AM157" s="234"/>
      <c r="AN157" s="234"/>
      <c r="AO157" s="234"/>
      <c r="AP157" s="234"/>
    </row>
    <row r="158" spans="27:42" ht="28.5" x14ac:dyDescent="0.45">
      <c r="AA158" s="193" t="s">
        <v>166</v>
      </c>
      <c r="AB158" s="234"/>
      <c r="AC158" s="234"/>
      <c r="AD158" s="234"/>
      <c r="AE158" s="234"/>
      <c r="AF158" s="234"/>
      <c r="AG158" s="234"/>
      <c r="AH158" s="234"/>
      <c r="AI158" s="234"/>
      <c r="AJ158" s="234"/>
      <c r="AK158" s="234"/>
      <c r="AL158" s="234"/>
      <c r="AM158" s="234"/>
      <c r="AN158" s="234"/>
      <c r="AO158" s="234"/>
      <c r="AP158" s="234"/>
    </row>
    <row r="159" spans="27:42" x14ac:dyDescent="0.2">
      <c r="AA159" t="s">
        <v>192</v>
      </c>
      <c r="AB159" s="234">
        <v>0</v>
      </c>
      <c r="AC159" s="234">
        <v>582.62751920973847</v>
      </c>
      <c r="AD159" s="234">
        <v>599.6027639467876</v>
      </c>
      <c r="AE159" s="234">
        <v>619.86692894840689</v>
      </c>
      <c r="AF159" s="234">
        <v>657.95505906927451</v>
      </c>
      <c r="AG159" s="234">
        <v>714.82442082561727</v>
      </c>
      <c r="AH159" s="234">
        <v>796.09487992082995</v>
      </c>
      <c r="AI159" s="234">
        <v>866.05251374645741</v>
      </c>
      <c r="AJ159" s="234">
        <v>954.43187993095466</v>
      </c>
      <c r="AK159" s="234">
        <v>999.36600552613629</v>
      </c>
      <c r="AL159" s="234">
        <v>1043.6755677047113</v>
      </c>
      <c r="AM159" s="234">
        <v>1165.2315998135869</v>
      </c>
      <c r="AN159" s="234">
        <v>1278.8203824801151</v>
      </c>
      <c r="AO159" s="234">
        <v>1344.2912894521744</v>
      </c>
      <c r="AP159" s="234"/>
    </row>
    <row r="160" spans="27:42" x14ac:dyDescent="0.2">
      <c r="AA160" t="s">
        <v>273</v>
      </c>
      <c r="AB160" s="234">
        <v>0</v>
      </c>
      <c r="AC160" s="234">
        <v>0</v>
      </c>
      <c r="AD160" s="234">
        <v>690.79067361281329</v>
      </c>
      <c r="AE160" s="234">
        <v>711.16525737238294</v>
      </c>
      <c r="AF160" s="234">
        <v>749.46092844153304</v>
      </c>
      <c r="AG160" s="234">
        <v>806.64020644554603</v>
      </c>
      <c r="AH160" s="234">
        <v>888.35350555664991</v>
      </c>
      <c r="AI160" s="234">
        <v>958.69229919550583</v>
      </c>
      <c r="AJ160" s="234">
        <v>1047.5532600909717</v>
      </c>
      <c r="AK160" s="234">
        <v>1092.732304226603</v>
      </c>
      <c r="AL160" s="234">
        <v>1137.2832152393589</v>
      </c>
      <c r="AM160" s="234">
        <v>1259.5016760968938</v>
      </c>
      <c r="AN160" s="234">
        <v>1373.7093262529181</v>
      </c>
      <c r="AO160" s="234">
        <v>1439.5370560008967</v>
      </c>
      <c r="AP160" s="234"/>
    </row>
    <row r="161" spans="27:45" x14ac:dyDescent="0.2">
      <c r="AA161" t="s">
        <v>274</v>
      </c>
      <c r="AB161" s="234">
        <v>0</v>
      </c>
      <c r="AC161" s="234">
        <v>0</v>
      </c>
      <c r="AD161" s="234">
        <v>762.68634486177314</v>
      </c>
      <c r="AE161" s="234">
        <v>783.11243087164939</v>
      </c>
      <c r="AF161" s="234">
        <v>821.50487675106535</v>
      </c>
      <c r="AG161" s="234">
        <v>878.8286722423162</v>
      </c>
      <c r="AH161" s="234">
        <v>960.74852373426165</v>
      </c>
      <c r="AI161" s="234">
        <v>1031.2651176265606</v>
      </c>
      <c r="AJ161" s="234">
        <v>1120.3506985439383</v>
      </c>
      <c r="AK161" s="234">
        <v>1165.6439263422878</v>
      </c>
      <c r="AL161" s="234">
        <v>1210.3074703313587</v>
      </c>
      <c r="AM161" s="234">
        <v>1332.8348712800109</v>
      </c>
      <c r="AN161" s="234">
        <v>1447.3312862232478</v>
      </c>
      <c r="AO161" s="234">
        <v>1513.3253391165704</v>
      </c>
      <c r="AP161" s="234"/>
    </row>
    <row r="162" spans="27:45" x14ac:dyDescent="0.2">
      <c r="AA162" t="s">
        <v>275</v>
      </c>
      <c r="AB162" s="234">
        <v>0</v>
      </c>
      <c r="AC162" s="234">
        <v>0</v>
      </c>
      <c r="AD162" s="234">
        <v>0</v>
      </c>
      <c r="AE162" s="234">
        <v>865.59866279256539</v>
      </c>
      <c r="AF162" s="234">
        <v>904.37164230145015</v>
      </c>
      <c r="AG162" s="234">
        <v>962.2636316257616</v>
      </c>
      <c r="AH162" s="234">
        <v>1044.9954464531945</v>
      </c>
      <c r="AI162" s="234">
        <v>1116.2109782432217</v>
      </c>
      <c r="AJ162" s="234">
        <v>1206.1795281830657</v>
      </c>
      <c r="AK162" s="234">
        <v>1251.9217066799506</v>
      </c>
      <c r="AL162" s="234">
        <v>1297.0279414148122</v>
      </c>
      <c r="AM162" s="234">
        <v>1420.7697947257552</v>
      </c>
      <c r="AN162" s="234">
        <v>1536.400986555831</v>
      </c>
      <c r="AO162" s="234">
        <v>1603.0492262825758</v>
      </c>
      <c r="AP162" s="234"/>
      <c r="AQ162" s="234"/>
      <c r="AR162" s="234"/>
      <c r="AS162" s="234"/>
    </row>
    <row r="163" spans="27:45" x14ac:dyDescent="0.2">
      <c r="AB163" s="234"/>
      <c r="AC163" s="234"/>
      <c r="AD163" s="234"/>
      <c r="AE163" s="234"/>
      <c r="AF163" s="234"/>
      <c r="AG163" s="234"/>
      <c r="AH163" s="234"/>
      <c r="AI163" s="234"/>
      <c r="AJ163" s="234"/>
      <c r="AK163" s="234"/>
      <c r="AL163" s="234"/>
      <c r="AM163" s="234"/>
      <c r="AN163" s="234"/>
      <c r="AO163" s="234"/>
      <c r="AP163" s="234"/>
      <c r="AQ163" s="234"/>
      <c r="AR163" s="234"/>
      <c r="AS163" s="234"/>
    </row>
    <row r="164" spans="27:45" x14ac:dyDescent="0.2">
      <c r="AA164" t="s">
        <v>200</v>
      </c>
      <c r="AB164" s="234">
        <v>307.45261771376357</v>
      </c>
      <c r="AC164" s="234">
        <v>319.6279777184053</v>
      </c>
      <c r="AD164" s="234">
        <v>336.50413762653289</v>
      </c>
      <c r="AE164" s="234">
        <v>356.65002576709514</v>
      </c>
      <c r="AF164" s="234">
        <v>394.51584500202836</v>
      </c>
      <c r="AG164" s="234">
        <v>451.0532928126778</v>
      </c>
      <c r="AH164" s="234">
        <v>531.8493965718734</v>
      </c>
      <c r="AI164" s="234">
        <v>601.39867775673281</v>
      </c>
      <c r="AJ164" s="234">
        <v>689.26219569316845</v>
      </c>
      <c r="AK164" s="234">
        <v>733.93412520075719</v>
      </c>
      <c r="AL164" s="234">
        <v>777.98497209973118</v>
      </c>
      <c r="AM164" s="234">
        <v>898.83162180389024</v>
      </c>
      <c r="AN164" s="234">
        <v>1011.7573420046321</v>
      </c>
      <c r="AO164" s="234">
        <v>1076.8461116733979</v>
      </c>
      <c r="AP164" s="234"/>
      <c r="AQ164" s="234"/>
      <c r="AR164" s="234"/>
      <c r="AS164" s="234"/>
    </row>
    <row r="165" spans="27:45" x14ac:dyDescent="0.2">
      <c r="AA165" t="s">
        <v>277</v>
      </c>
      <c r="AB165" s="234">
        <v>0</v>
      </c>
      <c r="AC165" s="234">
        <v>425.90768630983013</v>
      </c>
      <c r="AD165" s="234">
        <v>442.88889769703786</v>
      </c>
      <c r="AE165" s="234">
        <v>463.16019636048799</v>
      </c>
      <c r="AF165" s="234">
        <v>501.26174397534822</v>
      </c>
      <c r="AG165" s="234">
        <v>558.15111644139165</v>
      </c>
      <c r="AH165" s="234">
        <v>639.45017624627314</v>
      </c>
      <c r="AI165" s="234">
        <v>709.4324190877619</v>
      </c>
      <c r="AJ165" s="234">
        <v>797.8428977563475</v>
      </c>
      <c r="AK165" s="234">
        <v>842.79291527866496</v>
      </c>
      <c r="AL165" s="234">
        <v>887.11798388008822</v>
      </c>
      <c r="AM165" s="234">
        <v>1008.7168813823075</v>
      </c>
      <c r="AN165" s="234">
        <v>1122.3456142799328</v>
      </c>
      <c r="AO165" s="234">
        <v>1187.8395691945082</v>
      </c>
      <c r="AP165" s="234"/>
      <c r="AQ165" s="234"/>
      <c r="AR165" s="234"/>
      <c r="AS165" s="234"/>
    </row>
    <row r="166" spans="27:45" x14ac:dyDescent="0.2">
      <c r="AA166" t="s">
        <v>278</v>
      </c>
      <c r="AB166" s="234">
        <v>0</v>
      </c>
      <c r="AC166" s="234">
        <v>534.26361195271443</v>
      </c>
      <c r="AD166" s="234">
        <v>551.22945559487164</v>
      </c>
      <c r="AE166" s="234">
        <v>571.48239805796311</v>
      </c>
      <c r="AF166" s="234">
        <v>609.54943451384588</v>
      </c>
      <c r="AG166" s="234">
        <v>666.38732891421785</v>
      </c>
      <c r="AH166" s="234">
        <v>747.6127426758876</v>
      </c>
      <c r="AI166" s="234">
        <v>817.53163312171773</v>
      </c>
      <c r="AJ166" s="234">
        <v>905.86207213672833</v>
      </c>
      <c r="AK166" s="234">
        <v>950.77138622205996</v>
      </c>
      <c r="AL166" s="234">
        <v>995.05631729437505</v>
      </c>
      <c r="AM166" s="234">
        <v>1116.5451037591608</v>
      </c>
      <c r="AN166" s="234">
        <v>1230.0709060405661</v>
      </c>
      <c r="AO166" s="234">
        <v>1295.5056279860173</v>
      </c>
      <c r="AP166" s="234"/>
      <c r="AQ166" s="234"/>
      <c r="AR166" s="234"/>
      <c r="AS166" s="234"/>
    </row>
    <row r="167" spans="27:45" x14ac:dyDescent="0.2">
      <c r="AA167" t="s">
        <v>279</v>
      </c>
      <c r="AB167" s="234">
        <v>0</v>
      </c>
      <c r="AC167" s="234">
        <v>0</v>
      </c>
      <c r="AD167" s="234">
        <v>659.57001349270536</v>
      </c>
      <c r="AE167" s="234">
        <v>679.80459975543818</v>
      </c>
      <c r="AF167" s="234">
        <v>717.83712505234348</v>
      </c>
      <c r="AG167" s="234">
        <v>774.62354138704404</v>
      </c>
      <c r="AH167" s="234">
        <v>855.77530910550206</v>
      </c>
      <c r="AI167" s="234">
        <v>925.63084715567356</v>
      </c>
      <c r="AJ167" s="234">
        <v>1013.8812465171092</v>
      </c>
      <c r="AK167" s="234">
        <v>1058.7498571654551</v>
      </c>
      <c r="AL167" s="234">
        <v>1102.994650708662</v>
      </c>
      <c r="AM167" s="234">
        <v>1224.3733261360142</v>
      </c>
      <c r="AN167" s="234">
        <v>1337.7961978011995</v>
      </c>
      <c r="AO167" s="234">
        <v>1403.1716867775265</v>
      </c>
      <c r="AP167" s="234"/>
      <c r="AQ167" s="234"/>
      <c r="AR167" s="234"/>
      <c r="AS167" s="234"/>
    </row>
    <row r="168" spans="27:45" x14ac:dyDescent="0.2">
      <c r="AB168" s="234"/>
      <c r="AC168" s="234"/>
      <c r="AD168" s="234"/>
      <c r="AE168" s="234"/>
      <c r="AF168" s="234"/>
      <c r="AG168" s="234"/>
      <c r="AH168" s="234"/>
      <c r="AI168" s="234"/>
      <c r="AJ168" s="234"/>
      <c r="AK168" s="234"/>
      <c r="AL168" s="234"/>
      <c r="AM168" s="234"/>
      <c r="AN168" s="234"/>
      <c r="AO168" s="234"/>
      <c r="AP168" s="234"/>
      <c r="AQ168" s="234"/>
      <c r="AR168" s="234"/>
      <c r="AS168" s="234"/>
    </row>
    <row r="169" spans="27:45" x14ac:dyDescent="0.2">
      <c r="AB169" s="234"/>
      <c r="AC169" s="234"/>
      <c r="AD169" s="234"/>
      <c r="AE169" s="234"/>
      <c r="AF169" s="234"/>
      <c r="AG169" s="234"/>
      <c r="AH169" s="234"/>
      <c r="AI169" s="234"/>
      <c r="AJ169" s="234"/>
      <c r="AK169" s="234"/>
      <c r="AL169" s="234"/>
      <c r="AM169" s="234"/>
      <c r="AN169" s="234"/>
      <c r="AO169" s="234"/>
      <c r="AP169" s="234"/>
      <c r="AQ169" s="234"/>
      <c r="AR169" s="234"/>
      <c r="AS169" s="234"/>
    </row>
    <row r="170" spans="27:45" ht="28.5" x14ac:dyDescent="0.45">
      <c r="AA170" s="193" t="s">
        <v>167</v>
      </c>
      <c r="AB170" s="234"/>
      <c r="AC170" s="234"/>
      <c r="AD170" s="234"/>
      <c r="AE170" s="234"/>
      <c r="AF170" s="234"/>
      <c r="AG170" s="234"/>
      <c r="AH170" s="234"/>
      <c r="AI170" s="234"/>
      <c r="AJ170" s="234"/>
      <c r="AK170" s="234"/>
      <c r="AL170" s="234"/>
      <c r="AM170" s="234"/>
      <c r="AN170" s="234"/>
      <c r="AO170" s="234"/>
      <c r="AP170" s="234"/>
      <c r="AQ170" s="234"/>
      <c r="AR170" s="234"/>
      <c r="AS170" s="234"/>
    </row>
    <row r="171" spans="27:45" x14ac:dyDescent="0.2">
      <c r="AA171" t="s">
        <v>192</v>
      </c>
      <c r="AB171" s="234">
        <v>0</v>
      </c>
      <c r="AC171" s="234">
        <v>589.04789425393926</v>
      </c>
      <c r="AD171" s="234">
        <v>606.0231389909884</v>
      </c>
      <c r="AE171" s="234">
        <v>626.28730399260769</v>
      </c>
      <c r="AF171" s="234">
        <v>664.37543411347531</v>
      </c>
      <c r="AG171" s="234">
        <v>721.24483266511754</v>
      </c>
      <c r="AH171" s="234">
        <v>802.51525496503075</v>
      </c>
      <c r="AI171" s="234">
        <v>872.4728887906582</v>
      </c>
      <c r="AJ171" s="234">
        <v>960.85225497515546</v>
      </c>
      <c r="AK171" s="234">
        <v>1005.7864541609364</v>
      </c>
      <c r="AL171" s="234">
        <v>1050.0959059536124</v>
      </c>
      <c r="AM171" s="234">
        <v>1171.6520484483869</v>
      </c>
      <c r="AN171" s="234">
        <v>1285.240757524316</v>
      </c>
      <c r="AO171" s="234">
        <v>1350.7117380869745</v>
      </c>
      <c r="AP171" s="234"/>
    </row>
    <row r="172" spans="27:45" x14ac:dyDescent="0.2">
      <c r="AA172" t="s">
        <v>273</v>
      </c>
      <c r="AB172" s="234">
        <v>0</v>
      </c>
      <c r="AC172" s="234">
        <v>0</v>
      </c>
      <c r="AD172" s="234">
        <v>697.24603306608776</v>
      </c>
      <c r="AE172" s="234">
        <v>717.62061682565741</v>
      </c>
      <c r="AF172" s="234">
        <v>755.91628789480774</v>
      </c>
      <c r="AG172" s="234">
        <v>813.0955658988205</v>
      </c>
      <c r="AH172" s="234">
        <v>894.80886500992438</v>
      </c>
      <c r="AI172" s="234">
        <v>965.14765864878041</v>
      </c>
      <c r="AJ172" s="234">
        <v>1054.0086195442464</v>
      </c>
      <c r="AK172" s="234">
        <v>1099.1876451819796</v>
      </c>
      <c r="AL172" s="234">
        <v>1143.7385746926334</v>
      </c>
      <c r="AM172" s="234">
        <v>1265.9570355501683</v>
      </c>
      <c r="AN172" s="234">
        <v>1380.1646857061926</v>
      </c>
      <c r="AO172" s="234">
        <v>1445.9924154541711</v>
      </c>
    </row>
    <row r="173" spans="27:45" x14ac:dyDescent="0.2">
      <c r="AA173" t="s">
        <v>274</v>
      </c>
      <c r="AB173" s="234">
        <v>0</v>
      </c>
      <c r="AC173" s="234">
        <v>0</v>
      </c>
      <c r="AD173" s="234">
        <v>769.15805906475089</v>
      </c>
      <c r="AE173" s="234">
        <v>789.58410798531418</v>
      </c>
      <c r="AF173" s="234">
        <v>827.97662804335584</v>
      </c>
      <c r="AG173" s="234">
        <v>885.30034935598098</v>
      </c>
      <c r="AH173" s="234">
        <v>967.22020084792644</v>
      </c>
      <c r="AI173" s="234">
        <v>1037.7367947402254</v>
      </c>
      <c r="AJ173" s="234">
        <v>1126.8223571129465</v>
      </c>
      <c r="AK173" s="234">
        <v>1172.1156034559524</v>
      </c>
      <c r="AL173" s="234">
        <v>1216.7791474450232</v>
      </c>
      <c r="AM173" s="234">
        <v>1339.3065483936759</v>
      </c>
      <c r="AN173" s="234">
        <v>1453.8029633369129</v>
      </c>
      <c r="AO173" s="234">
        <v>1519.7970162302354</v>
      </c>
    </row>
    <row r="174" spans="27:45" x14ac:dyDescent="0.2">
      <c r="AA174" t="s">
        <v>275</v>
      </c>
      <c r="AB174" s="234">
        <v>0</v>
      </c>
      <c r="AC174" s="234">
        <v>0</v>
      </c>
      <c r="AD174" s="234">
        <v>0</v>
      </c>
      <c r="AE174" s="234">
        <v>872.13448509741045</v>
      </c>
      <c r="AF174" s="234">
        <v>910.90746460629521</v>
      </c>
      <c r="AG174" s="234">
        <v>968.79945393060666</v>
      </c>
      <c r="AH174" s="234">
        <v>1051.5312500295743</v>
      </c>
      <c r="AI174" s="234">
        <v>1122.7468005480669</v>
      </c>
      <c r="AJ174" s="234">
        <v>1212.7153504879109</v>
      </c>
      <c r="AK174" s="234">
        <v>1258.4575289847958</v>
      </c>
      <c r="AL174" s="234">
        <v>1303.5637262627272</v>
      </c>
      <c r="AM174" s="234">
        <v>1427.3056170306002</v>
      </c>
      <c r="AN174" s="234">
        <v>1542.9368088606759</v>
      </c>
      <c r="AO174" s="234">
        <v>1609.5850485874207</v>
      </c>
    </row>
    <row r="175" spans="27:45" x14ac:dyDescent="0.2">
      <c r="AB175" s="234"/>
      <c r="AC175" s="234"/>
      <c r="AD175" s="234"/>
      <c r="AE175" s="234"/>
      <c r="AF175" s="234"/>
      <c r="AG175" s="234"/>
      <c r="AH175" s="234"/>
      <c r="AI175" s="234"/>
      <c r="AJ175" s="234"/>
      <c r="AK175" s="234"/>
      <c r="AL175" s="234"/>
      <c r="AM175" s="234"/>
      <c r="AN175" s="234"/>
      <c r="AO175" s="234"/>
    </row>
    <row r="176" spans="27:45" x14ac:dyDescent="0.2">
      <c r="AA176" t="s">
        <v>200</v>
      </c>
      <c r="AB176" s="234">
        <v>313.83553235289804</v>
      </c>
      <c r="AC176" s="234">
        <v>326.01089693010664</v>
      </c>
      <c r="AD176" s="234">
        <v>342.88705683823423</v>
      </c>
      <c r="AE176" s="234">
        <v>363.03294497879648</v>
      </c>
      <c r="AF176" s="234">
        <v>400.89876421372969</v>
      </c>
      <c r="AG176" s="234">
        <v>457.43618458897816</v>
      </c>
      <c r="AH176" s="234">
        <v>538.23228834817371</v>
      </c>
      <c r="AI176" s="234">
        <v>607.7815603878995</v>
      </c>
      <c r="AJ176" s="234">
        <v>695.64509661460238</v>
      </c>
      <c r="AK176" s="234">
        <v>740.31702612219112</v>
      </c>
      <c r="AL176" s="234">
        <v>784.36787302116511</v>
      </c>
      <c r="AM176" s="234">
        <v>905.21452272532417</v>
      </c>
      <c r="AN176" s="234">
        <v>1018.140242926066</v>
      </c>
      <c r="AO176" s="234">
        <v>1083.2290857559012</v>
      </c>
    </row>
    <row r="177" spans="27:41" x14ac:dyDescent="0.2">
      <c r="AA177" t="s">
        <v>277</v>
      </c>
      <c r="AB177" s="234">
        <v>0</v>
      </c>
      <c r="AC177" s="234">
        <v>432.33032154014705</v>
      </c>
      <c r="AD177" s="234">
        <v>449.31153292735479</v>
      </c>
      <c r="AE177" s="234">
        <v>469.58283159080491</v>
      </c>
      <c r="AF177" s="234">
        <v>507.68437920566515</v>
      </c>
      <c r="AG177" s="234">
        <v>564.57378847996142</v>
      </c>
      <c r="AH177" s="234">
        <v>645.87281147659007</v>
      </c>
      <c r="AI177" s="234">
        <v>715.85505431807883</v>
      </c>
      <c r="AJ177" s="234">
        <v>804.26556979491727</v>
      </c>
      <c r="AK177" s="234">
        <v>849.21555050898201</v>
      </c>
      <c r="AL177" s="234">
        <v>893.54065591865799</v>
      </c>
      <c r="AM177" s="234">
        <v>1015.13959022913</v>
      </c>
      <c r="AN177" s="234">
        <v>1128.7682495102497</v>
      </c>
      <c r="AO177" s="234">
        <v>1194.2622780413308</v>
      </c>
    </row>
    <row r="178" spans="27:41" x14ac:dyDescent="0.2">
      <c r="AA178" t="s">
        <v>278</v>
      </c>
      <c r="AB178" s="234">
        <v>0</v>
      </c>
      <c r="AC178" s="234">
        <v>540.68046809084592</v>
      </c>
      <c r="AD178" s="234">
        <v>557.64631173300336</v>
      </c>
      <c r="AE178" s="234">
        <v>577.89925419609472</v>
      </c>
      <c r="AF178" s="234">
        <v>615.96624468332493</v>
      </c>
      <c r="AG178" s="234">
        <v>672.80414827742743</v>
      </c>
      <c r="AH178" s="234">
        <v>754.02959881401921</v>
      </c>
      <c r="AI178" s="234">
        <v>823.94845248492743</v>
      </c>
      <c r="AJ178" s="234">
        <v>912.27889149993791</v>
      </c>
      <c r="AK178" s="234">
        <v>957.18820558526954</v>
      </c>
      <c r="AL178" s="234">
        <v>1001.4731366575847</v>
      </c>
      <c r="AM178" s="234">
        <v>1122.9619231223705</v>
      </c>
      <c r="AN178" s="234">
        <v>1236.4877989536201</v>
      </c>
      <c r="AO178" s="234">
        <v>1301.922447349227</v>
      </c>
    </row>
    <row r="179" spans="27:41" x14ac:dyDescent="0.2">
      <c r="AA179" t="s">
        <v>279</v>
      </c>
      <c r="AB179" s="234">
        <v>0</v>
      </c>
      <c r="AC179" s="234">
        <v>0</v>
      </c>
      <c r="AD179" s="234">
        <v>665.98109053865187</v>
      </c>
      <c r="AE179" s="234">
        <v>686.21567680138446</v>
      </c>
      <c r="AF179" s="234">
        <v>724.24811016098465</v>
      </c>
      <c r="AG179" s="234">
        <v>781.03450807489344</v>
      </c>
      <c r="AH179" s="234">
        <v>862.18638615144835</v>
      </c>
      <c r="AI179" s="234">
        <v>932.04185065177603</v>
      </c>
      <c r="AJ179" s="234">
        <v>1020.2922132049586</v>
      </c>
      <c r="AK179" s="234">
        <v>1065.1608606615571</v>
      </c>
      <c r="AL179" s="234">
        <v>1109.4056173965114</v>
      </c>
      <c r="AM179" s="234">
        <v>1230.7842560156109</v>
      </c>
      <c r="AN179" s="234">
        <v>1344.2073483969905</v>
      </c>
      <c r="AO179" s="234">
        <v>1409.5826166571233</v>
      </c>
    </row>
  </sheetData>
  <sheetProtection algorithmName="SHA-512" hashValue="WChdgwpakIeA8LpaEv5+nYledstBSUhW9wVCyu2FZihYOVcfzXGJJC7lQXIFbK6Gf8Mw51GelQLvAY4t1pZvXA==" saltValue="rHMeoHX3JsQGda+CtJsO4g==" spinCount="100000" sheet="1" objects="1" scenarios="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Residential NSR Calculator</vt:lpstr>
      <vt:lpstr>HEM Drop In Tables</vt:lpstr>
      <vt:lpstr>HEMVersion</vt:lpstr>
      <vt:lpstr>'Residential NSR Calculator'!Print_Area</vt:lpstr>
      <vt:lpstr>ResiBranding</vt:lpstr>
      <vt:lpstr>ResiVersion</vt:lpstr>
      <vt:lpstr>ResLogoLocation</vt:lpstr>
      <vt:lpstr>ScrollUpCell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Zeng</dc:creator>
  <cp:lastModifiedBy>Christine Zeng</cp:lastModifiedBy>
  <dcterms:created xsi:type="dcterms:W3CDTF">2024-01-19T01:40:24Z</dcterms:created>
  <dcterms:modified xsi:type="dcterms:W3CDTF">2024-01-19T01:41:02Z</dcterms:modified>
</cp:coreProperties>
</file>